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https://saintjohnshospice.sharepoint.com/sites/QualityandComplianceSJH/Shared Documents/Investigations/Nurse Development Program/"/>
    </mc:Choice>
  </mc:AlternateContent>
  <xr:revisionPtr revIDLastSave="574" documentId="13_ncr:1_{95B6A6E3-8D1B-44E3-8B62-2DB19FECD5D1}" xr6:coauthVersionLast="36" xr6:coauthVersionMax="36" xr10:uidLastSave="{95682DF1-375A-49F1-88C9-B7BDA2265033}"/>
  <bookViews>
    <workbookView xWindow="0" yWindow="0" windowWidth="19200" windowHeight="6930" xr2:uid="{90D56548-2261-4DF4-BE2C-C33F076B9001}"/>
  </bookViews>
  <sheets>
    <sheet name="Course Evaluation Scores" sheetId="1" r:id="rId1"/>
    <sheet name="Session Evaluations 1" sheetId="3" r:id="rId2"/>
    <sheet name="Session Evaluations 2" sheetId="4" r:id="rId3"/>
    <sheet name="Day Evaluations 1" sheetId="5" r:id="rId4"/>
    <sheet name="Day Evaluations 2" sheetId="6" r:id="rId5"/>
    <sheet name="Comments Submitted 1" sheetId="2" r:id="rId6"/>
    <sheet name="Comments Submitted 2" sheetId="7" r:id="rId7"/>
    <sheet name="QR" sheetId="8"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4" i="3" l="1"/>
  <c r="F59" i="3"/>
  <c r="F38" i="3"/>
  <c r="F39" i="3"/>
  <c r="F40" i="3"/>
  <c r="F41" i="3"/>
  <c r="F42" i="3"/>
  <c r="F43" i="3"/>
  <c r="F44" i="3"/>
  <c r="F45" i="3"/>
  <c r="F46" i="3"/>
  <c r="F47" i="3"/>
  <c r="F48" i="3"/>
  <c r="F49" i="3"/>
  <c r="F50" i="3"/>
  <c r="F51" i="3"/>
  <c r="F52" i="3"/>
  <c r="F53" i="3"/>
  <c r="F54" i="3"/>
  <c r="F55" i="3"/>
  <c r="F56" i="3"/>
  <c r="F57" i="3"/>
  <c r="F58" i="3"/>
  <c r="F60" i="3"/>
  <c r="F61" i="3"/>
  <c r="F62" i="3"/>
  <c r="F63" i="3"/>
  <c r="F37" i="3"/>
  <c r="H22" i="5" l="1"/>
  <c r="G27" i="5"/>
  <c r="H27" i="5" s="1"/>
  <c r="G28" i="5"/>
  <c r="K28" i="5" s="1"/>
  <c r="G29" i="5"/>
  <c r="H29" i="5" s="1"/>
  <c r="G30" i="5"/>
  <c r="K30" i="5" s="1"/>
  <c r="G26" i="5"/>
  <c r="H26" i="5" s="1"/>
  <c r="G20" i="5"/>
  <c r="H20" i="5" s="1"/>
  <c r="G21" i="5"/>
  <c r="H21" i="5" s="1"/>
  <c r="G22" i="5"/>
  <c r="I22" i="5" s="1"/>
  <c r="G23" i="5"/>
  <c r="H23" i="5" s="1"/>
  <c r="G19" i="5"/>
  <c r="K19" i="5" s="1"/>
  <c r="G5" i="5"/>
  <c r="I5" i="5" s="1"/>
  <c r="G6" i="5"/>
  <c r="H6" i="5" s="1"/>
  <c r="G7" i="5"/>
  <c r="H7" i="5" s="1"/>
  <c r="G8" i="5"/>
  <c r="I8" i="5" s="1"/>
  <c r="G4" i="5"/>
  <c r="I4" i="5" s="1"/>
  <c r="F13" i="5"/>
  <c r="G13" i="5" s="1"/>
  <c r="F14" i="5"/>
  <c r="G14" i="5" s="1"/>
  <c r="F15" i="5"/>
  <c r="G15" i="5" s="1"/>
  <c r="F16" i="5"/>
  <c r="H16" i="5" s="1"/>
  <c r="F12" i="5"/>
  <c r="I12" i="5" s="1"/>
  <c r="J113" i="3"/>
  <c r="G37" i="3"/>
  <c r="H37" i="3"/>
  <c r="G39" i="3"/>
  <c r="H39" i="3"/>
  <c r="I39" i="3"/>
  <c r="G40" i="3"/>
  <c r="H40" i="3"/>
  <c r="I40" i="3"/>
  <c r="G42" i="3"/>
  <c r="H42" i="3"/>
  <c r="I42" i="3"/>
  <c r="G43" i="3"/>
  <c r="H43" i="3"/>
  <c r="I43" i="3"/>
  <c r="G44" i="3"/>
  <c r="H44" i="3"/>
  <c r="I44" i="3"/>
  <c r="G45" i="3"/>
  <c r="H45" i="3"/>
  <c r="I45" i="3"/>
  <c r="G46" i="3"/>
  <c r="H46" i="3"/>
  <c r="I46" i="3"/>
  <c r="G47" i="3"/>
  <c r="H47" i="3"/>
  <c r="I47" i="3"/>
  <c r="G48" i="3"/>
  <c r="H48" i="3"/>
  <c r="I48" i="3"/>
  <c r="G49" i="3"/>
  <c r="H49" i="3"/>
  <c r="I49" i="3"/>
  <c r="G50" i="3"/>
  <c r="H50" i="3"/>
  <c r="I50" i="3"/>
  <c r="G51" i="3"/>
  <c r="H51" i="3"/>
  <c r="I51" i="3"/>
  <c r="G52" i="3"/>
  <c r="H52" i="3"/>
  <c r="I52" i="3"/>
  <c r="G53" i="3"/>
  <c r="H53" i="3"/>
  <c r="I53" i="3"/>
  <c r="G54" i="3"/>
  <c r="H54" i="3"/>
  <c r="I54" i="3"/>
  <c r="G55" i="3"/>
  <c r="H55" i="3"/>
  <c r="I55" i="3"/>
  <c r="G56" i="3"/>
  <c r="H56" i="3"/>
  <c r="I56" i="3"/>
  <c r="G57" i="3"/>
  <c r="H57" i="3"/>
  <c r="I57" i="3"/>
  <c r="G58" i="3"/>
  <c r="H58" i="3"/>
  <c r="I58" i="3"/>
  <c r="G59" i="3"/>
  <c r="H59" i="3"/>
  <c r="I59" i="3"/>
  <c r="G60" i="3"/>
  <c r="H60" i="3"/>
  <c r="I60" i="3"/>
  <c r="G61" i="3"/>
  <c r="H61" i="3"/>
  <c r="I61" i="3"/>
  <c r="G62" i="3"/>
  <c r="H62" i="3"/>
  <c r="I62" i="3"/>
  <c r="G63" i="3"/>
  <c r="H63" i="3"/>
  <c r="I63" i="3"/>
  <c r="G64" i="3"/>
  <c r="H64" i="3"/>
  <c r="I64" i="3"/>
  <c r="I6" i="3"/>
  <c r="K10" i="3"/>
  <c r="H31" i="3"/>
  <c r="I31" i="3"/>
  <c r="G126" i="3"/>
  <c r="I126" i="3" s="1"/>
  <c r="G125" i="3"/>
  <c r="K125" i="3" s="1"/>
  <c r="G124" i="3"/>
  <c r="H124" i="3" s="1"/>
  <c r="G123" i="3"/>
  <c r="I123" i="3" s="1"/>
  <c r="G122" i="3"/>
  <c r="H122" i="3" s="1"/>
  <c r="G121" i="3"/>
  <c r="H121" i="3" s="1"/>
  <c r="G120" i="3"/>
  <c r="J120" i="3" s="1"/>
  <c r="G119" i="3"/>
  <c r="I119" i="3" s="1"/>
  <c r="G118" i="3"/>
  <c r="I118" i="3" s="1"/>
  <c r="G117" i="3"/>
  <c r="K117" i="3" s="1"/>
  <c r="G116" i="3"/>
  <c r="H116" i="3" s="1"/>
  <c r="G115" i="3"/>
  <c r="I115" i="3" s="1"/>
  <c r="G114" i="3"/>
  <c r="I114" i="3" s="1"/>
  <c r="G113" i="3"/>
  <c r="K113" i="3" s="1"/>
  <c r="G112" i="3"/>
  <c r="H112" i="3" s="1"/>
  <c r="G111" i="3"/>
  <c r="I111" i="3" s="1"/>
  <c r="G110" i="3"/>
  <c r="H110" i="3" s="1"/>
  <c r="G109" i="3"/>
  <c r="H109" i="3" s="1"/>
  <c r="G108" i="3"/>
  <c r="K108" i="3" s="1"/>
  <c r="G107" i="3"/>
  <c r="I107" i="3" s="1"/>
  <c r="G106" i="3"/>
  <c r="I106" i="3" s="1"/>
  <c r="G105" i="3"/>
  <c r="K105" i="3" s="1"/>
  <c r="G104" i="3"/>
  <c r="H104" i="3" s="1"/>
  <c r="G102" i="3"/>
  <c r="I102" i="3" s="1"/>
  <c r="G101" i="3"/>
  <c r="I101" i="3" s="1"/>
  <c r="G100" i="3"/>
  <c r="K100" i="3" s="1"/>
  <c r="G98" i="3"/>
  <c r="I98" i="3" s="1"/>
  <c r="G95" i="3"/>
  <c r="I95" i="3" s="1"/>
  <c r="G94" i="3"/>
  <c r="J94" i="3" s="1"/>
  <c r="G93" i="3"/>
  <c r="J93" i="3" s="1"/>
  <c r="G92" i="3"/>
  <c r="I92" i="3" s="1"/>
  <c r="G91" i="3"/>
  <c r="J91" i="3" s="1"/>
  <c r="G90" i="3"/>
  <c r="J90" i="3" s="1"/>
  <c r="G89" i="3"/>
  <c r="I89" i="3" s="1"/>
  <c r="G88" i="3"/>
  <c r="H88" i="3" s="1"/>
  <c r="G87" i="3"/>
  <c r="J87" i="3" s="1"/>
  <c r="G86" i="3"/>
  <c r="H86" i="3" s="1"/>
  <c r="G85" i="3"/>
  <c r="H85" i="3" s="1"/>
  <c r="G84" i="3"/>
  <c r="J84" i="3" s="1"/>
  <c r="G83" i="3"/>
  <c r="I83" i="3" s="1"/>
  <c r="G82" i="3"/>
  <c r="K82" i="3" s="1"/>
  <c r="G81" i="3"/>
  <c r="J81" i="3" s="1"/>
  <c r="G80" i="3"/>
  <c r="I80" i="3" s="1"/>
  <c r="G79" i="3"/>
  <c r="K79" i="3" s="1"/>
  <c r="G78" i="3"/>
  <c r="J78" i="3" s="1"/>
  <c r="G77" i="3"/>
  <c r="H77" i="3" s="1"/>
  <c r="G76" i="3"/>
  <c r="H76" i="3" s="1"/>
  <c r="G75" i="3"/>
  <c r="J75" i="3" s="1"/>
  <c r="G74" i="3"/>
  <c r="I74" i="3" s="1"/>
  <c r="G73" i="3"/>
  <c r="K73" i="3" s="1"/>
  <c r="G71" i="3"/>
  <c r="J71" i="3" s="1"/>
  <c r="G70" i="3"/>
  <c r="I70" i="3" s="1"/>
  <c r="G69" i="3"/>
  <c r="K69" i="3" s="1"/>
  <c r="G67" i="3"/>
  <c r="I67" i="3" s="1"/>
  <c r="I37" i="3"/>
  <c r="G38" i="3"/>
  <c r="F36" i="3"/>
  <c r="I36" i="3" s="1"/>
  <c r="G5" i="3"/>
  <c r="J5" i="3" s="1"/>
  <c r="G6" i="3"/>
  <c r="K6" i="3" s="1"/>
  <c r="G7" i="3"/>
  <c r="H7" i="3" s="1"/>
  <c r="G8" i="3"/>
  <c r="I8" i="3" s="1"/>
  <c r="G10" i="3"/>
  <c r="J10" i="3" s="1"/>
  <c r="G11" i="3"/>
  <c r="I11" i="3" s="1"/>
  <c r="G12" i="3"/>
  <c r="I12" i="3" s="1"/>
  <c r="G13" i="3"/>
  <c r="J13" i="3" s="1"/>
  <c r="G14" i="3"/>
  <c r="I14" i="3" s="1"/>
  <c r="G15" i="3"/>
  <c r="K15" i="3" s="1"/>
  <c r="G16" i="3"/>
  <c r="J16" i="3" s="1"/>
  <c r="G17" i="3"/>
  <c r="I17" i="3" s="1"/>
  <c r="G18" i="3"/>
  <c r="H18" i="3" s="1"/>
  <c r="G19" i="3"/>
  <c r="J19" i="3" s="1"/>
  <c r="G20" i="3"/>
  <c r="I20" i="3" s="1"/>
  <c r="G21" i="3"/>
  <c r="H21" i="3" s="1"/>
  <c r="G22" i="3"/>
  <c r="J22" i="3" s="1"/>
  <c r="G23" i="3"/>
  <c r="I23" i="3" s="1"/>
  <c r="G24" i="3"/>
  <c r="H24" i="3" s="1"/>
  <c r="G25" i="3"/>
  <c r="J25" i="3" s="1"/>
  <c r="G26" i="3"/>
  <c r="I26" i="3" s="1"/>
  <c r="G27" i="3"/>
  <c r="H27" i="3" s="1"/>
  <c r="G28" i="3"/>
  <c r="J28" i="3" s="1"/>
  <c r="G29" i="3"/>
  <c r="I29" i="3" s="1"/>
  <c r="G30" i="3"/>
  <c r="H30" i="3" s="1"/>
  <c r="G31" i="3"/>
  <c r="J31" i="3" s="1"/>
  <c r="G32" i="3"/>
  <c r="I32" i="3" s="1"/>
  <c r="G4" i="3"/>
  <c r="K4" i="3" s="1"/>
  <c r="E108" i="1"/>
  <c r="F108" i="1"/>
  <c r="G108" i="1"/>
  <c r="H108" i="1"/>
  <c r="I108" i="1"/>
  <c r="J108" i="1"/>
  <c r="K108" i="1"/>
  <c r="L108" i="1"/>
  <c r="M108" i="1"/>
  <c r="N108" i="1"/>
  <c r="O108" i="1"/>
  <c r="P108" i="1"/>
  <c r="Q108" i="1"/>
  <c r="R108" i="1"/>
  <c r="S108" i="1"/>
  <c r="T108" i="1"/>
  <c r="U108" i="1"/>
  <c r="V108" i="1"/>
  <c r="W108" i="1"/>
  <c r="D108" i="1"/>
  <c r="J30" i="5" l="1"/>
  <c r="H30" i="5"/>
  <c r="I30" i="5"/>
  <c r="H8" i="5"/>
  <c r="J7" i="5"/>
  <c r="I7" i="5"/>
  <c r="K7" i="5"/>
  <c r="J21" i="5"/>
  <c r="K21" i="5"/>
  <c r="H14" i="5"/>
  <c r="K20" i="5"/>
  <c r="I13" i="5"/>
  <c r="H13" i="5"/>
  <c r="H5" i="5"/>
  <c r="I19" i="5"/>
  <c r="H19" i="5"/>
  <c r="J19" i="5"/>
  <c r="G12" i="5"/>
  <c r="H12" i="5"/>
  <c r="J28" i="5"/>
  <c r="I26" i="5"/>
  <c r="J26" i="5"/>
  <c r="K26" i="5"/>
  <c r="I21" i="5"/>
  <c r="K27" i="5"/>
  <c r="J27" i="5"/>
  <c r="K29" i="5"/>
  <c r="J29" i="5"/>
  <c r="I28" i="5"/>
  <c r="H28" i="5"/>
  <c r="I29" i="5"/>
  <c r="I27" i="5"/>
  <c r="J23" i="5"/>
  <c r="J20" i="5"/>
  <c r="I23" i="5"/>
  <c r="I20" i="5"/>
  <c r="K23" i="5"/>
  <c r="K22" i="5"/>
  <c r="J22" i="5"/>
  <c r="G16" i="5"/>
  <c r="I15" i="5"/>
  <c r="H15" i="5"/>
  <c r="I14" i="5"/>
  <c r="I16" i="5"/>
  <c r="K6" i="5"/>
  <c r="J6" i="5"/>
  <c r="J4" i="5"/>
  <c r="I6" i="5"/>
  <c r="K4" i="5"/>
  <c r="K5" i="5"/>
  <c r="J8" i="5"/>
  <c r="J5" i="5"/>
  <c r="H4" i="5"/>
  <c r="K8" i="5"/>
  <c r="J98" i="3"/>
  <c r="K98" i="3"/>
  <c r="G36" i="3"/>
  <c r="H36" i="3"/>
  <c r="H4" i="3"/>
  <c r="J4" i="3"/>
  <c r="I4" i="3"/>
  <c r="K126" i="3"/>
  <c r="J95" i="3"/>
  <c r="K95" i="3"/>
  <c r="J27" i="3"/>
  <c r="H32" i="3"/>
  <c r="J125" i="3"/>
  <c r="K31" i="3"/>
  <c r="H93" i="3"/>
  <c r="I93" i="3"/>
  <c r="K30" i="3"/>
  <c r="J123" i="3"/>
  <c r="H123" i="3"/>
  <c r="H29" i="3"/>
  <c r="K122" i="3"/>
  <c r="J122" i="3"/>
  <c r="H28" i="3"/>
  <c r="I28" i="3"/>
  <c r="K28" i="3"/>
  <c r="I121" i="3"/>
  <c r="J121" i="3"/>
  <c r="I90" i="3"/>
  <c r="H90" i="3"/>
  <c r="K90" i="3"/>
  <c r="K27" i="3"/>
  <c r="I27" i="3"/>
  <c r="K89" i="3"/>
  <c r="H89" i="3"/>
  <c r="J89" i="3"/>
  <c r="H26" i="3"/>
  <c r="H119" i="3"/>
  <c r="J119" i="3"/>
  <c r="K88" i="3"/>
  <c r="J88" i="3"/>
  <c r="I88" i="3"/>
  <c r="K25" i="3"/>
  <c r="H25" i="3"/>
  <c r="I25" i="3"/>
  <c r="K118" i="3"/>
  <c r="J118" i="3"/>
  <c r="H118" i="3"/>
  <c r="I87" i="3"/>
  <c r="H87" i="3"/>
  <c r="H117" i="3"/>
  <c r="I117" i="3"/>
  <c r="J117" i="3"/>
  <c r="K86" i="3"/>
  <c r="J86" i="3"/>
  <c r="I86" i="3"/>
  <c r="K116" i="3"/>
  <c r="J116" i="3"/>
  <c r="K22" i="3"/>
  <c r="H22" i="3"/>
  <c r="I22" i="3"/>
  <c r="H84" i="3"/>
  <c r="I84" i="3"/>
  <c r="K114" i="3"/>
  <c r="K83" i="3"/>
  <c r="J83" i="3"/>
  <c r="H20" i="3"/>
  <c r="I19" i="3"/>
  <c r="H19" i="3"/>
  <c r="K19" i="3"/>
  <c r="I81" i="3"/>
  <c r="H81" i="3"/>
  <c r="K18" i="3"/>
  <c r="H111" i="3"/>
  <c r="J111" i="3"/>
  <c r="H17" i="3"/>
  <c r="K110" i="3"/>
  <c r="J110" i="3"/>
  <c r="K16" i="3"/>
  <c r="I16" i="3"/>
  <c r="H16" i="3"/>
  <c r="J109" i="3"/>
  <c r="I109" i="3"/>
  <c r="K78" i="3"/>
  <c r="I78" i="3"/>
  <c r="H78" i="3"/>
  <c r="I15" i="3"/>
  <c r="H15" i="3"/>
  <c r="J15" i="3"/>
  <c r="J77" i="3"/>
  <c r="I77" i="3"/>
  <c r="K77" i="3"/>
  <c r="H14" i="3"/>
  <c r="J107" i="3"/>
  <c r="H107" i="3"/>
  <c r="K76" i="3"/>
  <c r="J76" i="3"/>
  <c r="I76" i="3"/>
  <c r="K13" i="3"/>
  <c r="I13" i="3"/>
  <c r="H13" i="3"/>
  <c r="J106" i="3"/>
  <c r="H106" i="3"/>
  <c r="K106" i="3"/>
  <c r="I75" i="3"/>
  <c r="H75" i="3"/>
  <c r="H105" i="3"/>
  <c r="J105" i="3"/>
  <c r="I105" i="3"/>
  <c r="K74" i="3"/>
  <c r="H74" i="3"/>
  <c r="J74" i="3"/>
  <c r="H11" i="3"/>
  <c r="K104" i="3"/>
  <c r="J104" i="3"/>
  <c r="H10" i="3"/>
  <c r="I10" i="3"/>
  <c r="H71" i="3"/>
  <c r="I71" i="3"/>
  <c r="K101" i="3"/>
  <c r="K70" i="3"/>
  <c r="J70" i="3"/>
  <c r="J100" i="3"/>
  <c r="H108" i="3"/>
  <c r="I125" i="3"/>
  <c r="I113" i="3"/>
  <c r="I100" i="3"/>
  <c r="J112" i="3"/>
  <c r="J108" i="3"/>
  <c r="H101" i="3"/>
  <c r="I124" i="3"/>
  <c r="I120" i="3"/>
  <c r="I116" i="3"/>
  <c r="I112" i="3"/>
  <c r="I108" i="3"/>
  <c r="I104" i="3"/>
  <c r="H102" i="3"/>
  <c r="H120" i="3"/>
  <c r="K120" i="3"/>
  <c r="K112" i="3"/>
  <c r="H100" i="3"/>
  <c r="J124" i="3"/>
  <c r="K123" i="3"/>
  <c r="K119" i="3"/>
  <c r="K115" i="3"/>
  <c r="K111" i="3"/>
  <c r="K107" i="3"/>
  <c r="K102" i="3"/>
  <c r="H115" i="3"/>
  <c r="K124" i="3"/>
  <c r="J115" i="3"/>
  <c r="J102" i="3"/>
  <c r="H126" i="3"/>
  <c r="H114" i="3"/>
  <c r="H125" i="3"/>
  <c r="H113" i="3"/>
  <c r="J126" i="3"/>
  <c r="J114" i="3"/>
  <c r="J101" i="3"/>
  <c r="I122" i="3"/>
  <c r="I110" i="3"/>
  <c r="K121" i="3"/>
  <c r="K109" i="3"/>
  <c r="K85" i="3"/>
  <c r="J85" i="3"/>
  <c r="J82" i="3"/>
  <c r="J79" i="3"/>
  <c r="J73" i="3"/>
  <c r="I94" i="3"/>
  <c r="I91" i="3"/>
  <c r="I85" i="3"/>
  <c r="I82" i="3"/>
  <c r="I79" i="3"/>
  <c r="I73" i="3"/>
  <c r="I69" i="3"/>
  <c r="H94" i="3"/>
  <c r="H91" i="3"/>
  <c r="H82" i="3"/>
  <c r="H79" i="3"/>
  <c r="H73" i="3"/>
  <c r="H69" i="3"/>
  <c r="J92" i="3"/>
  <c r="J80" i="3"/>
  <c r="H95" i="3"/>
  <c r="H92" i="3"/>
  <c r="H83" i="3"/>
  <c r="H80" i="3"/>
  <c r="H70" i="3"/>
  <c r="K94" i="3"/>
  <c r="K91" i="3"/>
  <c r="J69" i="3"/>
  <c r="K93" i="3"/>
  <c r="K87" i="3"/>
  <c r="K84" i="3"/>
  <c r="K81" i="3"/>
  <c r="K75" i="3"/>
  <c r="K71" i="3"/>
  <c r="K92" i="3"/>
  <c r="K80" i="3"/>
  <c r="K21" i="3"/>
  <c r="I30" i="3"/>
  <c r="H12" i="3"/>
  <c r="K32" i="3"/>
  <c r="K29" i="3"/>
  <c r="K26" i="3"/>
  <c r="K23" i="3"/>
  <c r="K20" i="3"/>
  <c r="K17" i="3"/>
  <c r="K14" i="3"/>
  <c r="K11" i="3"/>
  <c r="H23" i="3"/>
  <c r="K24" i="3"/>
  <c r="K12" i="3"/>
  <c r="J30" i="3"/>
  <c r="J24" i="3"/>
  <c r="J21" i="3"/>
  <c r="J18" i="3"/>
  <c r="J12" i="3"/>
  <c r="I24" i="3"/>
  <c r="I21" i="3"/>
  <c r="I18" i="3"/>
  <c r="J32" i="3"/>
  <c r="J29" i="3"/>
  <c r="J26" i="3"/>
  <c r="J23" i="3"/>
  <c r="J20" i="3"/>
  <c r="J17" i="3"/>
  <c r="J14" i="3"/>
  <c r="J11" i="3"/>
  <c r="K8" i="3"/>
  <c r="J8" i="3"/>
  <c r="H8" i="3"/>
  <c r="K7" i="3"/>
  <c r="J7" i="3"/>
  <c r="I7" i="3"/>
  <c r="J6" i="3"/>
  <c r="I38" i="3"/>
  <c r="H38" i="3"/>
  <c r="H6" i="3"/>
  <c r="K5" i="3"/>
  <c r="I5" i="3"/>
  <c r="H5" i="3"/>
  <c r="H98" i="3"/>
  <c r="H67" i="3"/>
  <c r="K67" i="3"/>
  <c r="J67" i="3"/>
</calcChain>
</file>

<file path=xl/sharedStrings.xml><?xml version="1.0" encoding="utf-8"?>
<sst xmlns="http://schemas.openxmlformats.org/spreadsheetml/2006/main" count="4201" uniqueCount="1043">
  <si>
    <t>Did you learn new information in the session?</t>
  </si>
  <si>
    <t>Was the 'level' of the session right?</t>
  </si>
  <si>
    <t>Will this session enhance your competence?</t>
  </si>
  <si>
    <t>Will this session influence your practice?</t>
  </si>
  <si>
    <t>Not at all</t>
  </si>
  <si>
    <t>A little</t>
  </si>
  <si>
    <t>Somewhat</t>
  </si>
  <si>
    <t>A lot/very much</t>
  </si>
  <si>
    <t>Too low</t>
  </si>
  <si>
    <t>About right</t>
  </si>
  <si>
    <t>Too high</t>
  </si>
  <si>
    <t>Session 1 - The history and philosophy of palliative care</t>
  </si>
  <si>
    <t>Session 2 - Pain-a complex business</t>
  </si>
  <si>
    <t>Cohort</t>
  </si>
  <si>
    <t>Day</t>
  </si>
  <si>
    <t>Session</t>
  </si>
  <si>
    <t>Session 3 - How bad is it? Pain assessment</t>
  </si>
  <si>
    <t>Session 4 - Opioid analgesics</t>
  </si>
  <si>
    <t>Session 5 - Alternative analgesics</t>
  </si>
  <si>
    <t>Did you find this session useful?</t>
  </si>
  <si>
    <t>Comment</t>
  </si>
  <si>
    <t>Very useful</t>
  </si>
  <si>
    <t>Session 2 - Pain - a complex business</t>
  </si>
  <si>
    <t>Good example of how brain responds to pain in different cortex of the brain</t>
  </si>
  <si>
    <t>Creating/enhance care plan to reflect total pain factors, will check new pain care plan</t>
  </si>
  <si>
    <t>Makes me more aware of all the contributory factors around pain, fascinating</t>
  </si>
  <si>
    <t>Better understanding of holistic pain assessment</t>
  </si>
  <si>
    <t>Think about the other factors that affect pain and what to do</t>
  </si>
  <si>
    <t>Pain assessment for learning disability patients</t>
  </si>
  <si>
    <t>Really interesting and informative, understanding pain on many levels</t>
  </si>
  <si>
    <t>Embarrassed that I did not know what was in the policy</t>
  </si>
  <si>
    <t>The other forms of pain assessment available</t>
  </si>
  <si>
    <t>Just to be aware that not all pain assessment tools work for all patients and may not be useful</t>
  </si>
  <si>
    <t>Utilising tools discussed today</t>
  </si>
  <si>
    <t>Very interesting and promote further discussions of using assessment tools in team</t>
  </si>
  <si>
    <t>Giving advice and checking prescription</t>
  </si>
  <si>
    <t>Other pain assessment tool, pain assessment with words can be used to get into the psychological side of pain</t>
  </si>
  <si>
    <t>Yes, able to assess pain on different levels with knowledge of varied tools available</t>
  </si>
  <si>
    <t>Hopefully be able to asses pain more holistically and look at pain in full</t>
  </si>
  <si>
    <t>The tools/assessment documents available and the causes</t>
  </si>
  <si>
    <t>Found Dis/Dat tool a bit overwhelming</t>
  </si>
  <si>
    <t>More detail re calculations, conversions appropriate drug regimes, strategies for different patients</t>
  </si>
  <si>
    <t>Given me more confidence regarding conversions and use of combination opioids et patch/oral/sc and how to work out PRN</t>
  </si>
  <si>
    <t>This session was really helpful, learning more about conversions/opioid use and switching to s/drivers</t>
  </si>
  <si>
    <t>In assessing pain with patients</t>
  </si>
  <si>
    <t>What aspects of the day did you enjoy most?</t>
  </si>
  <si>
    <t>Greatly enjoyed all of the day, excellent presentations, pitched well at group</t>
  </si>
  <si>
    <t>Description of MRI responses to different painful stimuli or placebos</t>
  </si>
  <si>
    <t>Calculations greatly enjoyed</t>
  </si>
  <si>
    <t>How pain affects the different parts of the brain</t>
  </si>
  <si>
    <t>Drug calculations</t>
  </si>
  <si>
    <t>Terrific presentations</t>
  </si>
  <si>
    <t>Enjoyed every element of today's timetable</t>
  </si>
  <si>
    <t>Really enjoyable day, thank you</t>
  </si>
  <si>
    <t>Enjoyed all topics</t>
  </si>
  <si>
    <t>Exploring total pain - assessments for LD especially</t>
  </si>
  <si>
    <t>Opioid conversions - way the brain works - links to other resources</t>
  </si>
  <si>
    <t>Good pace - ability to be fluid with discussions related</t>
  </si>
  <si>
    <t>All aspects</t>
  </si>
  <si>
    <t>Different pain tools</t>
  </si>
  <si>
    <t>Assessment of pain</t>
  </si>
  <si>
    <t>Better understanding of non pharmalogic analgesics and affect this can have, the conversations around their use has been very thought provoking, especially in how we discuss this with patient/family</t>
  </si>
  <si>
    <t>Really enjoyed the whol session, lots of learning about how pain is assessed/processed and managed and how we can use these skills day to day to improve patient care</t>
  </si>
  <si>
    <t>I thoroughly enjoyed all of it, thank you, looking forward to the next Study Day!</t>
  </si>
  <si>
    <t>What aspects of the day could be improved, and how?</t>
  </si>
  <si>
    <t>Perhaps less time spent on pain assessment tool</t>
  </si>
  <si>
    <t>Not enough hours to cover it all, could talk/discuss for a lot longer</t>
  </si>
  <si>
    <t>Any other feedback?</t>
  </si>
  <si>
    <t>Exceeding all expectations - many thanks Heather and Simon</t>
  </si>
  <si>
    <t>It was a-maze-ing!</t>
  </si>
  <si>
    <t>Course content exceeded all expectations, relevant and applicable to ward and home setting</t>
  </si>
  <si>
    <t>Column1</t>
  </si>
  <si>
    <t>Not at all2</t>
  </si>
  <si>
    <t>A little3</t>
  </si>
  <si>
    <t>Somewhat4</t>
  </si>
  <si>
    <t>A lot/very much5</t>
  </si>
  <si>
    <t>Not at all6</t>
  </si>
  <si>
    <t>A little7</t>
  </si>
  <si>
    <t>Somewhat8</t>
  </si>
  <si>
    <t>A lot/very much9</t>
  </si>
  <si>
    <t>Not at all10</t>
  </si>
  <si>
    <t>A little11</t>
  </si>
  <si>
    <t>Somewhat12</t>
  </si>
  <si>
    <t>A lot/very much13</t>
  </si>
  <si>
    <t>Session 1 - Opiods continued……</t>
  </si>
  <si>
    <t>Session 2 - What's the alternative? - methadone, ketamine and adjuvants</t>
  </si>
  <si>
    <t>Session 3 - The pharmacological management of anxiety and depression</t>
  </si>
  <si>
    <t>Session 4 - Fatigue and Breathlessness</t>
  </si>
  <si>
    <t>Session 5 - Nausea and vomiting</t>
  </si>
  <si>
    <t>Session 6 - Agitation</t>
  </si>
  <si>
    <t>Session 1 - Opioids continued ……</t>
  </si>
  <si>
    <t>Alternatives not commonly used, methadone and ketamine. Resfresher on why different opiods are prescribed and how they work</t>
  </si>
  <si>
    <t>A big boost in knowledge and confidence. To check treatments (background and p**) on prescription charts</t>
  </si>
  <si>
    <t>Assess a patients symptoms better, work at causes, rather than just give medication immediately</t>
  </si>
  <si>
    <t>Helped me practice what to give and why</t>
  </si>
  <si>
    <t>Understanding of half life of drugs - different types of pain - reinforced info</t>
  </si>
  <si>
    <t>Good overview and refresher</t>
  </si>
  <si>
    <t>Methadone and ketamine not commonly used in Community - session was very information and new to me</t>
  </si>
  <si>
    <t>A more focussed knowledge and confidence. To support and inform patients on these drugs and their families</t>
  </si>
  <si>
    <t xml:space="preserve">Methadone - learnt how it works rather than how to administer it. Chart of drugs - modes of action etc, will definitely refer to </t>
  </si>
  <si>
    <t>Helped me understand why we use each medication and the side effects</t>
  </si>
  <si>
    <t>Information about drugs that I haven't used</t>
  </si>
  <si>
    <t>Great going over methadone et, more confident in explaining it to others</t>
  </si>
  <si>
    <t>Use of communication skills and other methods of relieving anxiety p**** to patient</t>
  </si>
  <si>
    <t>To really consider and think deeper about causes of anxiety. To apply a much more holistic approach to supporting patients</t>
  </si>
  <si>
    <t>Again - chart of drugs - how they work, very helpful</t>
  </si>
  <si>
    <t>Helped me rationalise why its okay to have diverse distractions and to sit and listen to why someone's anxious and not just to give medication and focus on the route of anxiousnexx. Give me an understanding as to why certain meds weren't given</t>
  </si>
  <si>
    <t>Awareness of available medication and their mechanisms</t>
  </si>
  <si>
    <t>Feel  more confident in my practice, make time to talkke with patient</t>
  </si>
  <si>
    <t>Tools for supporting and advising patient. Thank you Lorna</t>
  </si>
  <si>
    <t>To be able to assess patients in a more holistic way. To be much more patient centred in empowering and supporting patients</t>
  </si>
  <si>
    <t>Fast breathlessness session, some breathing exercises would be good</t>
  </si>
  <si>
    <t>I like the analogy of tokens and how to reserve energy and how to break the circle</t>
  </si>
  <si>
    <t>Education for patients - valuable as tool to support/advise patients</t>
  </si>
  <si>
    <t>I will catch up with this session</t>
  </si>
  <si>
    <t>This has been a really useful session to greatly enhance my knowledge. To give treatments for N+V with greatly enhanced information and application</t>
  </si>
  <si>
    <t>Excellent session</t>
  </si>
  <si>
    <t>Loved this session, the way it was taught (again with charts) will definitely stay in my mind</t>
  </si>
  <si>
    <t>Found this very very interesting and the visual aids were very helpful</t>
  </si>
  <si>
    <t>Really helpful to understand centres of and types of nausea mechanisms = drugs to use. Great Quiz!</t>
  </si>
  <si>
    <t>Feel I now understand which drugs to use and when</t>
  </si>
  <si>
    <t>A much more holistic and cheaper assessment and approach. To be more thorough and proactive</t>
  </si>
  <si>
    <t xml:space="preserve">Really found delving into the difference between anxiety and aggitiation and looked into how to better manage it </t>
  </si>
  <si>
    <t>Encouraging thorough assessment ?why is someone agitated? Revisible causes. *sedation is sometimes very appropriate</t>
  </si>
  <si>
    <t>Better understanding of drug use - flow chart really helpful</t>
  </si>
  <si>
    <t>The whole of it</t>
  </si>
  <si>
    <t>Nausea and vomiting session, great case studies across sessions</t>
  </si>
  <si>
    <t>Enjoyed all of it, liked the easy to refer to charts, learnt a lot about N/V</t>
  </si>
  <si>
    <t>All of it, N/V and aggitation</t>
  </si>
  <si>
    <t>N+V session, really great to visual what happens and why. The Charts</t>
  </si>
  <si>
    <t>I need a short break between each session</t>
  </si>
  <si>
    <t>Keeping it light and fun makes us keep focussed, would love to continue this through refreshers in a few years</t>
  </si>
  <si>
    <t>Nothing (Maybe VR demo!)</t>
  </si>
  <si>
    <t>Thank you</t>
  </si>
  <si>
    <t>Really appreciate the chargs and handouts - great reference also the level of teaching is great (good mix of exerience etc)</t>
  </si>
  <si>
    <t>Session 1 - Spiritual crises</t>
  </si>
  <si>
    <t>Session 2 - Hypercalcaemia</t>
  </si>
  <si>
    <t>Session 3 - Malignant spinal cord compression</t>
  </si>
  <si>
    <t>Session 4 - Supporting children when a loved one is dying</t>
  </si>
  <si>
    <t>Session 5 - Superior vena cava obstruction</t>
  </si>
  <si>
    <t>Session 6 - Neutropenic sepsis</t>
  </si>
  <si>
    <t>Session 7 - Haemorrhage</t>
  </si>
  <si>
    <t>Session 1 - Spiritual crisis</t>
  </si>
  <si>
    <t>That I do have the skills to do this, not to be afraid</t>
  </si>
  <si>
    <t>Very good session, gave me more confidence to sit and listen or broach the subject</t>
  </si>
  <si>
    <t>Thought provoking</t>
  </si>
  <si>
    <t>Re-iterated the importance of listening and silence</t>
  </si>
  <si>
    <t>Valuing silence! And improving listening skills</t>
  </si>
  <si>
    <t>Gave me the confidence to put what I know and what I have learnt into practice</t>
  </si>
  <si>
    <t>Really taking away how important it is to listen. There are more spokes to spiritual care than I usually use</t>
  </si>
  <si>
    <t>New to hypercalcaemis in this setting</t>
  </si>
  <si>
    <t>Learnt more about blood levels-what is normal or not. How long it **** to be effective</t>
  </si>
  <si>
    <t>Excellent refresher - Tx - discussion or is it the right action. Make time to listen</t>
  </si>
  <si>
    <t>Be more aware of possibility - rather than just disease progression</t>
  </si>
  <si>
    <t>Help to identify hypercalcaemia, monitor and indications to treat</t>
  </si>
  <si>
    <t>Great overview</t>
  </si>
  <si>
    <t>Helped me understand the primamiters. Really like the say although we can trea, should we. Helped me understand the prognosis with this End of Life Care Emergency</t>
  </si>
  <si>
    <t>Now aware of MCSCC co-ordinator at RLI</t>
  </si>
  <si>
    <t>High priority, be aware</t>
  </si>
  <si>
    <t>Great refresher</t>
  </si>
  <si>
    <t>Good, I like learning what happens and the management</t>
  </si>
  <si>
    <t>Definitely never felt strong enough in this area before. Tremendously. This was mostly new to me, I have avoided where possible, it gave me very practical advice which is "doable"</t>
  </si>
  <si>
    <t>Awareness of resources, use clear language after assessing where the child is - finding the right level</t>
  </si>
  <si>
    <t xml:space="preserve">Great advice and guidance on how to do this support, feel more confident to talke/support children, fantastic session </t>
  </si>
  <si>
    <t>I've never known how to tell familes about death, very good, really helpful and advice to give</t>
  </si>
  <si>
    <t>Be more aware</t>
  </si>
  <si>
    <t>Awareness - treatment and monitor patients who are likely/possibility of developing srco</t>
  </si>
  <si>
    <t>Better understanding, improve confidence in practicd</t>
  </si>
  <si>
    <t>It taught me the signs and symptoms and the visual aspect really helped</t>
  </si>
  <si>
    <t>Added more detail to my worthy knowledge on bloods</t>
  </si>
  <si>
    <t>More aware of when last had chemo</t>
  </si>
  <si>
    <t>Refreshing of sepsis, awareness of risk of NS following and during chemo</t>
  </si>
  <si>
    <t>Great explanation, again improve confidence in practice</t>
  </si>
  <si>
    <t>I knew about sepsis but not the difference of neutropenic but love learning about the levels</t>
  </si>
  <si>
    <t>Jogged my memory as not seen for a while</t>
  </si>
  <si>
    <t>Refreshing information, thinking ahead and planning care if and as needed</t>
  </si>
  <si>
    <t>I've learnt how horrendous the deaths are for palliative care emergencies, but now I know what families need to know and how important is it to tell patients and their families</t>
  </si>
  <si>
    <t>Exploring spiritual care and children</t>
  </si>
  <si>
    <t>Liked all of it, there are aspects of every subject that I've found new and something I can add/use in my practice. Particularly liked relating subjects to scenarios-makes you think and relate it to real situations</t>
  </si>
  <si>
    <t>Spending time with Ward Staff, lots of information and resources given</t>
  </si>
  <si>
    <t>Case studies were very useful</t>
  </si>
  <si>
    <t>Spiritual crisis. I enjoyed all the topics-the day has helped boost my confidence - helping improve my practice. All really helpful</t>
  </si>
  <si>
    <t>All of it</t>
  </si>
  <si>
    <t>More time for spiritual care</t>
  </si>
  <si>
    <t>None</t>
  </si>
  <si>
    <t>None it was fantastic</t>
  </si>
  <si>
    <t>Negative</t>
  </si>
  <si>
    <t>Constructive</t>
  </si>
  <si>
    <t>Good day, emergencies covered really well</t>
  </si>
  <si>
    <t>This is the first time I have had a formal teaching session on "supportying children" and found this very helpful. Not as devastated by it now.</t>
  </si>
  <si>
    <t>Difficult day - difficult/sad realities of palliative care</t>
  </si>
  <si>
    <t>Thank you for another great day</t>
  </si>
  <si>
    <t>Please can we coping strategies for staff, go into how to read Blood Results</t>
  </si>
  <si>
    <t>Practical</t>
  </si>
  <si>
    <t>Session 1 - Thinking and talking about ACP</t>
  </si>
  <si>
    <t>Session 2 - Mental Capacity Assessment and Best Interest Decision making</t>
  </si>
  <si>
    <t>Session 3 - Recording ACP - Advance statements, Named spokesperson and Advance Decision to Refuse Treatment</t>
  </si>
  <si>
    <t>Session 4 - Lasting Power of Attorney, uDNACPR, EHCPs, Sharing ACP</t>
  </si>
  <si>
    <t>It has really helped me facilitate how to have conversations and how to be in person</t>
  </si>
  <si>
    <t>Better understanding of ACP, all infor really helpful</t>
  </si>
  <si>
    <t>To enhance and deepen my communication skills, to give patients more time to express themselves</t>
  </si>
  <si>
    <t>Considering body language/tone of voice and adapt to patient</t>
  </si>
  <si>
    <t>Endeavour to carry it out more, make time to do it</t>
  </si>
  <si>
    <t>Mind blown as thought it was something completely different, didn't realise we did it every day like the 2 stages ID and UYUC etc</t>
  </si>
  <si>
    <t>Helped me understand the document etc, how to complete the assessment, good reassurance that we do document well. Fab session, thanks, really helped me</t>
  </si>
  <si>
    <t>To be more confident, methodical and structured when discussing this, to apply this in daily interactions to gain understanding of patient's perceptions of risk</t>
  </si>
  <si>
    <t>Everyone's responsibility - awareness, enhancing patient choice, care, liberty! Don't be afraid of it! Could be whole day training!</t>
  </si>
  <si>
    <t>Yes, take care to document decisions made, more comments on a patient's capacity and decision making ability, made me aware of forms/documents that I am not familiar with</t>
  </si>
  <si>
    <t>Wasn't here for this, sorry</t>
  </si>
  <si>
    <t>Good overview, helped to see new documents</t>
  </si>
  <si>
    <t>To ensure that I record and share expressed wishes, to engage with patients and clearly record patient's wishes</t>
  </si>
  <si>
    <t>Offer documentation to patients, empowering patients and their families</t>
  </si>
  <si>
    <t>This day was quite "heavy going" as a lot of the information was new to me. It was particularly useful as I have not seen much of the documents before, only heard of them. I felt I learnt loads</t>
  </si>
  <si>
    <t>All relevant</t>
  </si>
  <si>
    <t>Looking at communication</t>
  </si>
  <si>
    <t>The role play sessions</t>
  </si>
  <si>
    <t>All of it (especaially your little dance!). It's not the most exciting topics but you made it interesting and informative. A lot of new info so great to go through it. The role play really helped, esp the questions to ask and how to have important discussions i/c patients</t>
  </si>
  <si>
    <t>How to use open questions. Enjoyed the role play as allowed me to see it and experience it.</t>
  </si>
  <si>
    <t>None everything is wonderful</t>
  </si>
  <si>
    <t>Nothing</t>
  </si>
  <si>
    <t>Less handouts but more summarised itemised handouts</t>
  </si>
  <si>
    <t>All excellent and good</t>
  </si>
  <si>
    <t>Longer session for mental capacity</t>
  </si>
  <si>
    <t>It was quite a heavy day</t>
  </si>
  <si>
    <t>All very valid and important, I feel it is something I should have been contributing to all along, but a lot of the subject felt alien to me, I feel it will enhance my practice</t>
  </si>
  <si>
    <t>Really enjoying it thank you!</t>
  </si>
  <si>
    <t>Thank you, yet again a great day, all of great benefit, I do feel more confident around these documents</t>
  </si>
  <si>
    <t>Session 1 - Palliative care for people with Learning Difficulties - are we prepared?</t>
  </si>
  <si>
    <t>Session 2 - Interpreting blood results</t>
  </si>
  <si>
    <t>Session 3 - Scenarios</t>
  </si>
  <si>
    <t>Session 4 - Resilience and self care</t>
  </si>
  <si>
    <t>Session 1 - Palliative care for people with Learning Disabilities - are we prepared?</t>
  </si>
  <si>
    <t>It has refreshed my awareness, to assess each person as an individual</t>
  </si>
  <si>
    <t>Really like the explanation of how simple we have to keep things. How they think. Ensure they are kept as individual</t>
  </si>
  <si>
    <t>A lot more aware overall of planning for end-of-life. Resources available more confident how to use</t>
  </si>
  <si>
    <t>Really good to look at learning disabilities - not often contemplated (sorry for crying!)</t>
  </si>
  <si>
    <t>To treat them as individuals and have individual wishes rather than struggle with how to start discussions. Be more positive and confident with discussions</t>
  </si>
  <si>
    <t>Brilliant explanation. I will make sure everything is simplified. Great understanding - Thank you</t>
  </si>
  <si>
    <t>Session 3 - Scenarious</t>
  </si>
  <si>
    <t>It has helped me to internally structure, understand and apply the principles. To aply the essential principles in my daily practice</t>
  </si>
  <si>
    <t>Really found the actual role play helpful to visualise it and gives me confidence to fill out the capacity act and what questions to ask and how to document it</t>
  </si>
  <si>
    <t>Applied knowledge I know. Reinforced it and thought about new ways of working with it</t>
  </si>
  <si>
    <t>Lessons learnt! Reminder of important formulas</t>
  </si>
  <si>
    <t>Good to follow through, easily relatable to real patients</t>
  </si>
  <si>
    <t>I love doing the scenarios - this really helps me to understand things, thanks</t>
  </si>
  <si>
    <t>To talk/discuss and plan broadly and specifically and come up with change of direction/ideas/action plans</t>
  </si>
  <si>
    <t>Excellent session, made solutions and resolutions to "take care" of myself. Nice to hear of other people's feelings</t>
  </si>
  <si>
    <t>It's an essential, not a luxury</t>
  </si>
  <si>
    <t>More awareness and reiterate how important it is very safe space to discuss issues</t>
  </si>
  <si>
    <t>To continue to support one another</t>
  </si>
  <si>
    <t>Roll-play and scenarios</t>
  </si>
  <si>
    <t>The worksheet for Rose and Harry to go over the drug advice and calculation and also the role play of assessing the capacity, like how open and honest we all can be within this group</t>
  </si>
  <si>
    <t>Really appreciated Rachel and Louise coming in to "reinforce" MCA and how it is applied and documented etc, nowhere near as daunted by it and it finally makes sense</t>
  </si>
  <si>
    <t>Everything, great to go over capacity again</t>
  </si>
  <si>
    <t>Feel I have learnt so much, really appreciate going over *** ass - great role play</t>
  </si>
  <si>
    <t>Would have appreciated and looking forward to bloods, radiotherapy and chemo/immunotherapy</t>
  </si>
  <si>
    <t>Input from a CNS in Palliative Care, and also input rom specialist hospital based palliative care treatments - chemotherapy and radiotherapy and nerve blocks (pain specialist)</t>
  </si>
  <si>
    <t>Tell us to shut up when running behind</t>
  </si>
  <si>
    <t>Thank you for giving us the time, so good to spend time with ward staff</t>
  </si>
  <si>
    <t>Follow up in 6-12 months to re-cap, new information, feedback on change in practice</t>
  </si>
  <si>
    <t>Maybe a quick look at chemo/radiotherapy, to meet again, maybe in a year to refresh and cover new things. Cheers for the laughs and the tears</t>
  </si>
  <si>
    <t>Overall course feedback?</t>
  </si>
  <si>
    <t>Excellent - very well structured and presented, whole group interaction was also very empowering</t>
  </si>
  <si>
    <t>So proud and very taken back to be part of this. Thank you</t>
  </si>
  <si>
    <t>Excellent! Loved all of it. Excellent teaching skills and methods. Felt very personal and tuned especially for me! Alll very understandable and so relevant. A lovely group of colleagues</t>
  </si>
  <si>
    <t>Best teaching I've ever had! EVER! I feel valued and invested in AND have learnt soooo much!</t>
  </si>
  <si>
    <t>Well organised, so much information covered. Good for reassuring and self confidence</t>
  </si>
  <si>
    <t>It has all been brilliant, I have learnt so much. I have really appreciated having the time and space to discuss things. It has been the best training ever. Feel I have made new friends. Thank you</t>
  </si>
  <si>
    <t>Session 2 - Pain- a complex business</t>
  </si>
  <si>
    <t>Session 4 - Nausea and vomiting</t>
  </si>
  <si>
    <t>Excellent presenting style</t>
  </si>
  <si>
    <t>Heather is wonderful at leading these sessions - so clear and always positive</t>
  </si>
  <si>
    <t>Better understanding of non-analgesic methods/understanding the mechanisms of pain</t>
  </si>
  <si>
    <t>Yes - a greater understanding of pain processes</t>
  </si>
  <si>
    <t>Focus on other influences in conjunction with analgesics/anti anxiolytics/give as much time to my patients as I can</t>
  </si>
  <si>
    <t>I will consider alternative therapies more in future</t>
  </si>
  <si>
    <t>Disdat tool very useful - I would use this/another interesting session, well presented with clarity</t>
  </si>
  <si>
    <t>Think more about distraction techniques/thinking more about pain assessment scores</t>
  </si>
  <si>
    <t>I will use a pain tool more</t>
  </si>
  <si>
    <t>Consider pain assessment charts/look at alternative ways of assessing pain - (3 words)</t>
  </si>
  <si>
    <t>This will enable me to discuss antiemetics more knowledgeably with prescribers/really interesting, very clear and useful to us</t>
  </si>
  <si>
    <t>Appropriate anti-emetics/referring back to 'vomiting centre/Chemoreceptor Trigger zone'</t>
  </si>
  <si>
    <t>Greater understanding of the anti-emetics we use at SJH and other possible treatments</t>
  </si>
  <si>
    <t>Look to see if anti-emetic prescribed is effective for nausea affecting VC or CRT2</t>
  </si>
  <si>
    <t>It made it easier to determine which anti-emetics/interventions may be chosen</t>
  </si>
  <si>
    <t>Lovely to see colleagues from across the hospice, warm friendly atmosphere which fosters enjoyment and learning, I particularly enjoyed the nausea and vomiting teaching session</t>
  </si>
  <si>
    <t>Pain-complex business - processing and pathways, nausea and vomiting</t>
  </si>
  <si>
    <t>Pain assessment, nausea and vomiting</t>
  </si>
  <si>
    <t>Team working and learning from colleagues as well as presenters</t>
  </si>
  <si>
    <t>All of it - but maybe learnt more information I wasn't familiar with in the nausea and vomiting section</t>
  </si>
  <si>
    <t>All of it, brilliant</t>
  </si>
  <si>
    <t>All of it, I felt the information was given helped me understand previous care given and will help me further my knowledge for future</t>
  </si>
  <si>
    <t>Only one thing - properly stocked tea/coffee! Fresh milk and boiling water needed for drinks; because of this we all went back to our own team kitchens for drinks</t>
  </si>
  <si>
    <t>None, excellent clear teaching</t>
  </si>
  <si>
    <t>None - maybe noise reduction from adjacent rooms</t>
  </si>
  <si>
    <t>Really enjoyed the day</t>
  </si>
  <si>
    <t>N/A</t>
  </si>
  <si>
    <t>I'm looking forward to the next session already, thank you</t>
  </si>
  <si>
    <t>Brilliant first session to the course/very informative and enjoyable</t>
  </si>
  <si>
    <t>Excellent day, thank you</t>
  </si>
  <si>
    <t>Presented really well - thank you Heather and Katie/everyone made to feel relaxed and that you would ask anything</t>
  </si>
  <si>
    <t>Session 1 &amp; 2 - Opioids analgesics and opioids continued……</t>
  </si>
  <si>
    <t>Session 3 - What's the alternative? - methadone, ketamine and adjuvants</t>
  </si>
  <si>
    <t>Session 4 - The pharmacological management of anxiety and depression</t>
  </si>
  <si>
    <t>Session 5 - Fatigue and Breathlessness</t>
  </si>
  <si>
    <t>Will consider reasons for symptoms much  more carefully and consider non-pharmalogical methods, reversible methods etc</t>
  </si>
  <si>
    <t>Practice using opioid conversion chart, using adjuvants/non-pharmalogical methods</t>
  </si>
  <si>
    <t>I will use the opioid conversion chart alongside my calculations</t>
  </si>
  <si>
    <t>I liked to learn reducing dose by 1/3rd when converting to different opioid</t>
  </si>
  <si>
    <t>Look at prescriptions in greater depth and ask if unclear as to specific prescriptions</t>
  </si>
  <si>
    <t>I feel I know so much  more about the above drugs and Tx's, I now recognise in what circumstances they may be used and commenced</t>
  </si>
  <si>
    <t>Use of methadone/ketamine in practice, how to manage the use of these drugs, the importance of monitoring toxicity</t>
  </si>
  <si>
    <t>Learning the modes of action of the different opioids I use, enjoyed updating of use of methadone and ketamine ensure safe practice</t>
  </si>
  <si>
    <t>Knowledge of interactivity and learning how methadone pods - very interesting, saturation</t>
  </si>
  <si>
    <t>Consider why/why not these medications are/are not prescribed, look at liaise with medical team regarding appropriate use of these medications</t>
  </si>
  <si>
    <t>I recognise the importance of considering is some medications may help a variety of symptoms</t>
  </si>
  <si>
    <t>Noticing signs of anxiety, recognising the difference between anxiety/aggitation</t>
  </si>
  <si>
    <t>Very interesting session, thoroughly enjoyed looking at pharmacological and non-pharmacological approaches to treat anxiety</t>
  </si>
  <si>
    <t>Ensure new staff are aware of the importance of non-pharmacological interventions as well as pharmacological - made me value the work we do as a team</t>
  </si>
  <si>
    <t>Many useful tips, I don't currently use, but will in future</t>
  </si>
  <si>
    <t>It will give me more confidence in trying different non-pharmacological things and explaining them to family as well as patients</t>
  </si>
  <si>
    <t>I will use rectangle breathing in my practice, and found Boom/Bust diagram interesting to understand, fatigue and strategies to help fatigue</t>
  </si>
  <si>
    <t>Already heard breathing talk before but very good</t>
  </si>
  <si>
    <t>Focus on 'pacing zone'</t>
  </si>
  <si>
    <t>Greater background knowledge, it will give me greater confidence when talking to GPs</t>
  </si>
  <si>
    <t>Going through scenarios/looking at the different drugs</t>
  </si>
  <si>
    <t>Again, consider non-pharmacological</t>
  </si>
  <si>
    <t>Always great to spend time with colleagues discussing and reflecting on our roles and the work we do, excellent teaching</t>
  </si>
  <si>
    <t>Opioids analgesics, conversions, detail</t>
  </si>
  <si>
    <t>Opioids session/scenarios and quizzes/working out drug conversion, agitation session</t>
  </si>
  <si>
    <t>Methadone and ketamine</t>
  </si>
  <si>
    <t>I enjoyed all the sessions</t>
  </si>
  <si>
    <t>Heather's description of saturation with methadone</t>
  </si>
  <si>
    <t>Camaraderie and peer supporty, excellent presenters, made time for you</t>
  </si>
  <si>
    <t>Longer session on anxiety and pharmacological interventions</t>
  </si>
  <si>
    <t>Nil</t>
  </si>
  <si>
    <t>Well done heather and Simon, learned a lot of new information</t>
  </si>
  <si>
    <t>Again very good atmosphere, lots to learn, lots to share, thank you</t>
  </si>
  <si>
    <t xml:space="preserve">Excellent day </t>
  </si>
  <si>
    <t>Another brilliant day J thank you</t>
  </si>
  <si>
    <t>Handouts extremely useful</t>
  </si>
  <si>
    <t>More understanding of spirituality, ensures spirituality is considered at all times and not just near death - what spirituality means (wide context)</t>
  </si>
  <si>
    <t>Yes, very much as felt I needed reassurance that what I was considering and documenting was correct</t>
  </si>
  <si>
    <t>This session helped me to reflect on the amazing work we do as a hospice in terms of spiritual care, really helped to  have in-depth discussion with what was effectively MDT colleagues</t>
  </si>
  <si>
    <t>I would like further sessions on this</t>
  </si>
  <si>
    <t>Informative sessions, this will help when completing/discussing spirituality care plans on Emis</t>
  </si>
  <si>
    <t>The importance of viewing my patients' holistically, focus on how individuals identify with the term 'spiritual'</t>
  </si>
  <si>
    <t>To see the bigger picture of life from patients' perspective, to listen more and record on Emis</t>
  </si>
  <si>
    <t>Recognising signs and symptoms- understanding the treatment options more</t>
  </si>
  <si>
    <t>Yes, can be life threatening and important to rule out, or Dx quickly, will consider more subtle symptoms</t>
  </si>
  <si>
    <t>I will be more confident in looking out for hypercalcaemia and for seeking assessment for it, will encourage me to check calcium levels on blood results! Lots of detail, both interesting and helpful</t>
  </si>
  <si>
    <t>A great update, an excellent presentation and refresher, thoroughly enjoyed</t>
  </si>
  <si>
    <t>Focus on different stages of hypercalcaemia, become more familiar with normal blood value ranges</t>
  </si>
  <si>
    <t>Greater awareness of signs/symptoms and appropriate actions, to make sense of symptoms and take immediate action</t>
  </si>
  <si>
    <t>Recognise the signs and symptoms, use the information resources</t>
  </si>
  <si>
    <t>Yes I'm going to carry a card with early warning signs and be more observant of subtle symptoms</t>
  </si>
  <si>
    <t>I wasn't aware of the MSCC co-ordinators at RLI/RPH so this is helpful</t>
  </si>
  <si>
    <t>Use the MSCC pathway, great update/refresher in MSCC well presented</t>
  </si>
  <si>
    <t>Consider early stages/symptoms of MSCC</t>
  </si>
  <si>
    <t>Refreshed on knowledge/awareness of symptoms, greater awareness and appropriate immediate actions</t>
  </si>
  <si>
    <t>Ensure families are aware of books, resources are available, supporting families</t>
  </si>
  <si>
    <t>Yes, learnt a lot of information and practical advice on how to support children more effectively</t>
  </si>
  <si>
    <t>Heather's beautiful social story for her children is an extraordinary resource which I felt privileged to have seen</t>
  </si>
  <si>
    <t>I will know where to locate books for children to read, session was interesting and informative</t>
  </si>
  <si>
    <t>Signpost people to resources, encourage families to speak about a loved one dying</t>
  </si>
  <si>
    <t>To get down on childrens' level and openness and honesty, to not fear talking to children and asking them what they understand</t>
  </si>
  <si>
    <t>Recognise the signs and symptoms of SVCO, understanding which cancers it is more common in</t>
  </si>
  <si>
    <t>Yes, nurses always need to refresh knowledge</t>
  </si>
  <si>
    <t>Better understanding of SVCO</t>
  </si>
  <si>
    <t>I enjoyed this session, it was a great refresher to ensure best practice</t>
  </si>
  <si>
    <t>Will let me recognise it (hopefully!), facilitate specific care to minimise pressure and promote comfort</t>
  </si>
  <si>
    <t>Refreshed in the knowledge of symptoms and actions to take, to recognise early signs and talk things through with the Medical Team</t>
  </si>
  <si>
    <t>Learnt that post chemo patients can become neutropenic 6 weeks after chemo, notice the signs of neutropenic sepsis</t>
  </si>
  <si>
    <t>Yes, session raised lots of discussions, including considering if palliative emergencies should be treated and when it may be considered wrong to treat</t>
  </si>
  <si>
    <t>Very helpful to have specific information (&lt;1.5 nents is severe neutropenia)</t>
  </si>
  <si>
    <t>Great refresher on sepsis, updating my knowledge and skills</t>
  </si>
  <si>
    <t>Given greater awareness, look at how best to deal with this - if patitent not waiting hospital admission, can we deal with it on IPU</t>
  </si>
  <si>
    <t>To be refreshed in tests, signs and appropriate action plans, to recognise early symptoms and take appropriate immediate action</t>
  </si>
  <si>
    <t>Always ensure everything is in place if somebody was to have a haemorrhage, ensure familities and patients are aware of the risk</t>
  </si>
  <si>
    <t>Very interesting and useful, I don't have a lot of experience of managing big bleeds so this discussion was helpful</t>
  </si>
  <si>
    <t>Ensure relevant meds prescribed, blue towels in a patient's room if at risk</t>
  </si>
  <si>
    <t>It has reminded me of immediate interventions and treatment plans if patients survive, to check my 'stand by' knowledge of what to do and identify what the priorities are</t>
  </si>
  <si>
    <t>Learning about SVCO as I have never come across it before, talking about how to support children and thinking about the right things to say</t>
  </si>
  <si>
    <t>Absolutely everything, all sessions relevant</t>
  </si>
  <si>
    <t>As always, the presentation and content were excellent, it's brilliant spending time with colleagues from across the hospice, atmosphere calm, friendly and collaborative</t>
  </si>
  <si>
    <t>Brilliant thought provoking day</t>
  </si>
  <si>
    <t>I enjoyed the session on supporting children and family, I appreciated Heather's own personal story</t>
  </si>
  <si>
    <t>Spiritual crises and supporting children when a loved one is dying</t>
  </si>
  <si>
    <t>Learning from other course members as well as Heather and Simon</t>
  </si>
  <si>
    <t>MSCC, SVCO, haemorrhage, all ok, great detail on all topics, new info and recaps</t>
  </si>
  <si>
    <t>Spirituality, see the big picture rather than just religion</t>
  </si>
  <si>
    <t>Excellent, wish it lasted longer, spiritual and child support</t>
  </si>
  <si>
    <t>Maybe some more practical/visual equipment to enhance memory/learning/application</t>
  </si>
  <si>
    <t>Really enjoyed all sessions, very informative and will use in practice</t>
  </si>
  <si>
    <t>I would like a session on tissue donation, as feel my knowledge is lacking</t>
  </si>
  <si>
    <t>Lovely to share experiences with my work colleagues and to realise what great support we are to each other</t>
  </si>
  <si>
    <t>Another great day, Heather is a total natural and imparts information in a logical way and a way that is easy to remember</t>
  </si>
  <si>
    <t>Fabulous group, relaxed atmosphere</t>
  </si>
  <si>
    <t>Spend more time considering what is important to patients and listening</t>
  </si>
  <si>
    <t>Ensure patients are aware it is best to do an ACP as soon as possible, use facilitative skills to help talk about ACP</t>
  </si>
  <si>
    <t>Knowing when conversations about future care planning may be appropriate, ensure I use appropriate body language</t>
  </si>
  <si>
    <t>My documentation surrounding ACP was limited on EMIS, feel I've learnt a lot</t>
  </si>
  <si>
    <t>Will definitely use some of example questions in daily practice, great pace of lesson</t>
  </si>
  <si>
    <t>Confidence to support new members of team and medical students</t>
  </si>
  <si>
    <t>Excellent presentation from our social work colleagues, very useful role play, I have completed MCA documents in previous nursing roles so it was good to see how it should be done</t>
  </si>
  <si>
    <t>Increase confidence in order to start using this form</t>
  </si>
  <si>
    <t>Doing MCA's to assess capacity, help colleagues to do MCA's</t>
  </si>
  <si>
    <t>A greater understanding of the MCA, DOLs and importance of this documentation, this session will enhance my documentation skills</t>
  </si>
  <si>
    <t>I hadn't seen the mental capacity assessment form before - useful exercise in completing one</t>
  </si>
  <si>
    <t>Give me a greater insight into what is required in MCA assessment, look to complete MCA assessments, great pace of lesson again, could have been a longer session as generated a lot of discussion</t>
  </si>
  <si>
    <t>Ensure 'best interest' decision is clearly recorded for specific intervention</t>
  </si>
  <si>
    <t>More confidence in checking the validity of this</t>
  </si>
  <si>
    <t>Futhered my understanding of each document and consider using PPC document with patients if they require</t>
  </si>
  <si>
    <t>Speaking to patients more about ACP, completing PPC</t>
  </si>
  <si>
    <t>I have gained a deeper understanding of these documents, I will ensure I try and obtain a named spokesperson for my patients, sharing your wishes for treatments and the importance of sharing this information</t>
  </si>
  <si>
    <t>I hadn't realised such specific criteria is checked and has to be validated in order to use</t>
  </si>
  <si>
    <t>Look to check if ADRT in progress, role play was very useful to see</t>
  </si>
  <si>
    <t>Ensure nominated person, spokesperson, (not NOK) is corrrect, all relevant documentation gets recorded on Emis and patient has copy</t>
  </si>
  <si>
    <t>Much more understanding of how these fit together, excellent session on PPC document</t>
  </si>
  <si>
    <t>ADRT, EHCP, DNACPR - deeper understanding</t>
  </si>
  <si>
    <t>I think today's information has been amazing I feel that on every section of today I have learnt something new</t>
  </si>
  <si>
    <t>Always ask patients if they have an LPA</t>
  </si>
  <si>
    <t>I have learned ways in which personal wishes can be documented, talk to family members of making an LPA</t>
  </si>
  <si>
    <t>A lot of extra information added to my current knowledge of topics</t>
  </si>
  <si>
    <t>Ask to see original LPA's</t>
  </si>
  <si>
    <t>As always, working with colleagues from across the hospice is great, Heather's teaching always so clear, detailed and thought provoking, brilliant</t>
  </si>
  <si>
    <t>All of it - PPC document, MCA Form - learning more about these</t>
  </si>
  <si>
    <t>I really enjoyed the session on MCA</t>
  </si>
  <si>
    <t>Learning about Advance Care Planning, looking at PPC document and ADRT document</t>
  </si>
  <si>
    <t>I have thoroughly enjoyed all the sessions on this study day</t>
  </si>
  <si>
    <t>Mental capacity training was very interesting and thought provoking, all of the documentation, including best interest decision making form was new for me</t>
  </si>
  <si>
    <t>The camaraderie of the group and the sharing of personal experiences, the organisation of the day - Heather's dedication and Simon sharing the day</t>
  </si>
  <si>
    <t>Meeting with Ward Staff, wonderful presentation and teaching Heather</t>
  </si>
  <si>
    <t>Room too hot! Looking forward to being in the Oak Centre next time</t>
  </si>
  <si>
    <t>Afternoon session felt a little rushed, poss more time required</t>
  </si>
  <si>
    <t>A little longer, if possible on mental capacity assessment and best interests (perhaps 15 mins)</t>
  </si>
  <si>
    <t>None - extend to HCA's</t>
  </si>
  <si>
    <t>Another brilliant day, learnt a lot of new information that will enhance my practice</t>
  </si>
  <si>
    <t>Well done Heather</t>
  </si>
  <si>
    <t>Thank you - feel so settled and will miss these sessions x</t>
  </si>
  <si>
    <t>Thanks Heather J</t>
  </si>
  <si>
    <t>Session 1 - ACP Quiz?</t>
  </si>
  <si>
    <t>Session 2 - PalliativeCare for people with learning disabilities</t>
  </si>
  <si>
    <t>Session 3 - What happened next scenarios</t>
  </si>
  <si>
    <t>Made me explore my knowledge of LPA and NOK</t>
  </si>
  <si>
    <t>An enjoyable way of demonstrating our knowledge of ACP</t>
  </si>
  <si>
    <t>Good to have clarification about DNACPR as guidance only</t>
  </si>
  <si>
    <t>Speak to patients and familys more about ACP, better understanding of ACP</t>
  </si>
  <si>
    <t>Great session that highlighted how much I have learned over the past few study sessions</t>
  </si>
  <si>
    <t>Given me more confidence to discuss all aspects of ACP with patients</t>
  </si>
  <si>
    <t>I loved the way Heather delivered this session, it will make me keep myself updated with ACP info</t>
  </si>
  <si>
    <t>Session 2 - Palliative Care for people with learning disabilities</t>
  </si>
  <si>
    <t>Remember to speak with family and carers</t>
  </si>
  <si>
    <t>It highlighted how much support carers who look after adult learning disaility individuals need when a person is palliative, in my role as a community hospice nurse I have responded to several patients with learning disabiities, all information discussed during session was so relevant</t>
  </si>
  <si>
    <t>Use social stories, have a better understanding of how to care for somebody with a learning disability</t>
  </si>
  <si>
    <t>Enjoyable session learning about social stories and how this can help when caring for people with learning disabilities</t>
  </si>
  <si>
    <t>Importance of breaking down information - eg social stories</t>
  </si>
  <si>
    <t>Take time to get to know our patients' needs, reflect on what learned in this session, look at website and other resources</t>
  </si>
  <si>
    <t>Highlighted how much needs to be considered as a patient deteriorates</t>
  </si>
  <si>
    <t>Great reminders to consider all possibilities (differential diagnosis)</t>
  </si>
  <si>
    <t>More confident in assessing pain and conversions, help to carry out full assessments as a team, holistic assessments</t>
  </si>
  <si>
    <t>I think this session was enjoyable as we re-visited scenarios</t>
  </si>
  <si>
    <t>Consider 'the overall picture', expose myself to MCA assessments</t>
  </si>
  <si>
    <t>I was already aware of much that was discussed today - but so useful to revisit, as so important</t>
  </si>
  <si>
    <t>Good to talk with everyone</t>
  </si>
  <si>
    <t>Learninbg to recognise my limitations and that it is ok to ask for help from my colleagues if needed</t>
  </si>
  <si>
    <t>Think about support I can provide to my colleagues also, as well as self-care</t>
  </si>
  <si>
    <t>Self help vital, know limitations, good to share the experiences of the group</t>
  </si>
  <si>
    <t>All of the day - all very relelvant information</t>
  </si>
  <si>
    <t>Spending time talking with everyone, it's always great to see colleagues and spend time reflecting on what we are doing, also lovely to bring together what we have learned in a non-judgemental atmosphere</t>
  </si>
  <si>
    <t>What happened next scenarios', talking about resilience</t>
  </si>
  <si>
    <t>ACP quiz, what happened next scenarios</t>
  </si>
  <si>
    <t>Palliative care for people with learning disabilities', considering social stories etc, recap on ACP</t>
  </si>
  <si>
    <t>Team sharing, revisiting MCA assessment, Advance Care Planning quiz</t>
  </si>
  <si>
    <t>Cake! (not really….)</t>
  </si>
  <si>
    <t>All aspects were great, no improvements</t>
  </si>
  <si>
    <t>N/A brilliant day</t>
  </si>
  <si>
    <t>Heather has delivered an interesting, thought provoking course, where all us participants have commented we have learnt so much!</t>
  </si>
  <si>
    <t>Another lovely day</t>
  </si>
  <si>
    <t>Another brilliant day</t>
  </si>
  <si>
    <t>An extremely comfortable environment, feel I have got to know some of my colleagues better</t>
  </si>
  <si>
    <t>Big thank you to all course participants - well done, especially Heather</t>
  </si>
  <si>
    <t>What an absolute privilege and pleasure it's been to spend time in this group, thank you for all you have taught us Heather, much appreciated</t>
  </si>
  <si>
    <t>Brilliant course, learnt so much, thank you Heather J ♥</t>
  </si>
  <si>
    <t>Excellent, I have enjoyed the course so much and learnt a great deal, the course has been very well presented, thank you</t>
  </si>
  <si>
    <t>Excellent course, important necessary topics covered, patience and understanding and great teaching from Heather, great team members</t>
  </si>
  <si>
    <t>Excellent, great to share with colleagues, thanks to all, but especially Heather</t>
  </si>
  <si>
    <t>Found this very interesting</t>
  </si>
  <si>
    <t>Interesting look at the timeline of policy</t>
  </si>
  <si>
    <t>I liked the info of new pain tools and the conversations around how to implement the other pain alternatives</t>
  </si>
  <si>
    <t>Empower me to explain we can treat physical pain but with other influences on pain, we could treat with anxiolytics etc. Brilliant session</t>
  </si>
  <si>
    <t>Use my new knowledge - pain tools, more holistic, don't be as quick to get analgesia always.  Looked at alternative treatment</t>
  </si>
  <si>
    <t>Validity to holistic assessment approach. Explore alternative therapies and techniques (eg VR)</t>
  </si>
  <si>
    <t>This has really enriched my knowledge and will enhance my daily practice</t>
  </si>
  <si>
    <t>Intersting F**** and video evidence of pain and observation</t>
  </si>
  <si>
    <t>Interesting you tube clips on perception</t>
  </si>
  <si>
    <t>Use non-medical ways to ease pain</t>
  </si>
  <si>
    <t>Found the Disdat interesting and will find helpful</t>
  </si>
  <si>
    <t>Would like to use the pain tools/assessments. Hope to use functional pain assessment on the Ward</t>
  </si>
  <si>
    <t>Rejogged my memory - needed it! Learnt new knowledge. Think more! What are alternative tools etc</t>
  </si>
  <si>
    <t>Reviewing tools and assessments - special needs. Understand available tools eg DisDat</t>
  </si>
  <si>
    <t>An excellent overview of all the numerical, descriptive and observational approach to pain assessment</t>
  </si>
  <si>
    <t>Recap existing practice around analgesia/pain assessment skills I have used</t>
  </si>
  <si>
    <t>Aware of other pain clx tools</t>
  </si>
  <si>
    <t>Really helped clarify things and gave me courage to keep working things out</t>
  </si>
  <si>
    <t>Check PRN/be more vigilant, brill going over case studies - helps me visualise it better, gave me the confidence, as I knew it, but you worry when questioned</t>
  </si>
  <si>
    <t>More confident at conversions and trust own judgement and opinions on type of analgesia as they seem to be right.  Needed an update.  The sessions made me think about types of analgesia and alternatives (routes etc)</t>
  </si>
  <si>
    <t>Confidence to use the opiod converstion chart. Recognise different examples of ways to manage pain</t>
  </si>
  <si>
    <t>Excellent numerical problem solving and a really good safe and individualised approach</t>
  </si>
  <si>
    <t>Good examples and practice of conversion calculations</t>
  </si>
  <si>
    <t>More confidence when discussing with DNs/GPs</t>
  </si>
  <si>
    <t>Learning about</t>
  </si>
  <si>
    <t>All of it. A fantastic day - feel more confident! Thank you</t>
  </si>
  <si>
    <t>Pain assessment chart - new information fo rme. Would like to see some implemented</t>
  </si>
  <si>
    <t>All of it, spending time with staff from IPU</t>
  </si>
  <si>
    <t>The input of Heather and Simon and the whole group interaction</t>
  </si>
  <si>
    <t>Sharing experience with ward staff, informal, pitched at right level</t>
  </si>
  <si>
    <t>The whole day was relevant and interesting</t>
  </si>
  <si>
    <t>Relaxed atmosphere, openness of everyone</t>
  </si>
  <si>
    <t>No</t>
  </si>
  <si>
    <t>Absolutely excellent study day</t>
  </si>
  <si>
    <t>Very excited about the next session. Thank you for investing in my development</t>
  </si>
  <si>
    <t>Thank you Heather and Simon</t>
  </si>
  <si>
    <t>Awareness of analgesia, not seen used in community, confience in knowledge known</t>
  </si>
  <si>
    <t>Add to my knowledge base, I will be able to share knowledge with other colleagues and enhance patient care</t>
  </si>
  <si>
    <t>Reinforced knowledge, embedded information. Reinforced urinary retention can be caused by opiates. Reinforced importance of converting drugs s/c to oral. Remember over 24 hours</t>
  </si>
  <si>
    <t>Enhanced confidence in drug calculations and conversions. Give me more confidence to contribute in discussions re appropriate opiates</t>
  </si>
  <si>
    <t>Covering classic errors and what to look out for, really interesting covering plasma half life. Able to pick up on possible errors from prescribing. Able to advise with more confidence</t>
  </si>
  <si>
    <t>Known about drug calculations and can advise. The third of medication when changing. Critically looking at prescriptions and confidently advising</t>
  </si>
  <si>
    <t>Having awareness of uses, predominantly on IPU but safe monitoring in community</t>
  </si>
  <si>
    <t>Greater understanding of how ketamine and methadone work. Not feel so feaful and negative regding ketamine and methadone</t>
  </si>
  <si>
    <t>Learnt so much about methadone, the use and the understanding around administration, can now explain to patients how this works, covered adjuvants/ketamine, both informative</t>
  </si>
  <si>
    <t>Embracing it when prescribed and advising the patient when in doubt, checking of vital signs</t>
  </si>
  <si>
    <t>Session 3 - Fatigue, Anxiety and Breathlessness</t>
  </si>
  <si>
    <t>Increased knowledge and understanding in fatigue and breathless management, will anxiety management be included</t>
  </si>
  <si>
    <t>Will make an effort to watch video on rectangle breathing</t>
  </si>
  <si>
    <t>Use of 'rectangular'/finger wresting technique. More confidence in addressing someone's breathlessness</t>
  </si>
  <si>
    <t>Able to assist parents with breathing techniques to ease breathlessness. Able to discuss fatigue and importance of energy reserves. Importance of early recognition</t>
  </si>
  <si>
    <t>I would feel much more confident addressing breathlessness and fatigue in the community. Hope to cover anxiety in more detail next time</t>
  </si>
  <si>
    <t>Using the rectangular breathing. Try to find the cause of breathlessness and treating. Referring patients at early stage, teaching the rectangular breathing</t>
  </si>
  <si>
    <t>Enhanced knowledge and understanding in uses of antiemetics</t>
  </si>
  <si>
    <t xml:space="preserve">It will enable me to assess cause of nausea and vomiting more and choose appropriate antiemetic. It will help me to educate colleagues and patients. It will help me assess various causes of agitation </t>
  </si>
  <si>
    <t>Knowledge of different actions of antiemetic</t>
  </si>
  <si>
    <t>Much greater understanding of how different antiemetic work. Better understanding of importance of assessing cause of nausea and vomiting</t>
  </si>
  <si>
    <t>Able to look at all contributing factors and why history is very important in assessment. Able to recognise what works on which receptors and steps to take in working out appropriate treatment</t>
  </si>
  <si>
    <t>Much improved my understanding of nausea causes/treatments</t>
  </si>
  <si>
    <t>Find the cause of nausea and vomiting and how the antiemetics work. Giving the antiemetics confidently</t>
  </si>
  <si>
    <t>Session 5 - Agitation</t>
  </si>
  <si>
    <t>It will help me assess various causes of agitation</t>
  </si>
  <si>
    <t>Recap of previous knowledge</t>
  </si>
  <si>
    <t xml:space="preserve">Just reinforced current knowledge and practice. Reinforced need to exclude other causes of agitation </t>
  </si>
  <si>
    <t xml:space="preserve">Covered a lot of causes of agitation, non pharmalogical management as well as pharmalogical management drugs that may cause the agitation. How to rule out possible causes and reversible causes </t>
  </si>
  <si>
    <t>Finding the cause of agitation and treating before giving drugs. Always finding the cause of agitation</t>
  </si>
  <si>
    <t>All of it, thank you</t>
  </si>
  <si>
    <t>Enjoyed all of it!</t>
  </si>
  <si>
    <t>All sessions were great and I felt my current knowledge was reinforced and new information learned</t>
  </si>
  <si>
    <t>Really informative day, really enjoyed each topic I have learnt lots to put into practice and built on my knowledge</t>
  </si>
  <si>
    <t>Enjoyed all sessions equally. Scenarios enabled good recap/knowledge testing</t>
  </si>
  <si>
    <t>All the topics as my confidence is improved</t>
  </si>
  <si>
    <t>More on how to do breathing techniques to reduce breathlessness</t>
  </si>
  <si>
    <t>Thank you another great day</t>
  </si>
  <si>
    <t>Greatly enjoyed day, many thanks</t>
  </si>
  <si>
    <t>I feel empowered and have increased confidence in what I know</t>
  </si>
  <si>
    <t>Never enough hours in the day!</t>
  </si>
  <si>
    <t>I think this session would be most appropriate also for community SHCAs who spend long periods of time on respite sits/support visits and to upskill their communication</t>
  </si>
  <si>
    <t>Learning about the depths of spirituality and the importance of acknowledging this and the importance of listening</t>
  </si>
  <si>
    <t>Focusing more on spiritual care as a need</t>
  </si>
  <si>
    <t>Encourage me to discuss spirituality with  my patients and what it means. Make me more confident regarding discussions about spirituality</t>
  </si>
  <si>
    <t>To start spiritual conversation and make time for it because of how important it is. I did not know abou the high percentage of patients who would like to talk about spirituality and it will be sad not giving them the opportunity. Looking forward to the template and that will help me to start the conversation</t>
  </si>
  <si>
    <t>Able to understand and explain Hypercalcaemia more especially to students. Able to recognise sign/symptoms</t>
  </si>
  <si>
    <t>My knowledge of causes of Hypercalcaemia is enhanced</t>
  </si>
  <si>
    <t>Probably not greatly as I already feel reasonably confident. Refreshed my knowledge</t>
  </si>
  <si>
    <t>Knowledge of the range of normal. Yes knowing how to look for the symptoms and the knowledge of why treatment stops</t>
  </si>
  <si>
    <t>Obtain new cards - currently awaited for all registered staff</t>
  </si>
  <si>
    <t>Able to recognise signs and symptoms and manage these promptly to avoid further impacts to health</t>
  </si>
  <si>
    <t>A good refresher of the subject. Refreshed my knowledge of the subject</t>
  </si>
  <si>
    <t>No greatly as already feel I have reasonable knowledge. Reminded me of the 'emergency' aspect of MSCC and the referral process</t>
  </si>
  <si>
    <t>If someone's gait or walking changes and especially with back pain this should be investigated. Will not wait till bladder and bowel symptoms set in when it's too late and sometimes there is the need to weigh up, whether there is the need to treat at all</t>
  </si>
  <si>
    <t>Will look at books in quiet room</t>
  </si>
  <si>
    <t>Recommend this session also for SHCAs - to upskill their communication with families</t>
  </si>
  <si>
    <t>Really informative, great information on access to available resources and communication/support</t>
  </si>
  <si>
    <t>Yes, not an area I have much experience in, it will help me to deal with this need</t>
  </si>
  <si>
    <t>Increased understanding of how to speak with children. Awareness of resources available, books etc</t>
  </si>
  <si>
    <t xml:space="preserve">Advantates of letting children know about their relatives dying. Knowing what to tell their children *that other loved one is seriously ill, *the name of the illness, *understanding of what will happen </t>
  </si>
  <si>
    <t>Able to recognise patient it affects</t>
  </si>
  <si>
    <t>Refreshed my knowledge</t>
  </si>
  <si>
    <t>Good refresher. Already feel quite comfortable with this subject</t>
  </si>
  <si>
    <t>What to do with the patients and more confident in approach. Yes, knowing how to make them relax and what treatment to give them</t>
  </si>
  <si>
    <t>Add to SBAR if at risk of, if had chemo within last 5/52</t>
  </si>
  <si>
    <t>Good recap on next levels</t>
  </si>
  <si>
    <t>In observing early signs of neutropenic sepsis</t>
  </si>
  <si>
    <t>Good refresher. Made me more aware of how this can happen even in Palliative patients</t>
  </si>
  <si>
    <t>Yes, beware of the temperature after chemotherapy. Knoweldge of the range and of the normal and looking out for signs and treat accordingly</t>
  </si>
  <si>
    <t>Difficulties in communication around this topic if/when appropriate to broach if bleed is a risk for patient, importance of management plan being in place</t>
  </si>
  <si>
    <t>Brought back scenarios of catastrophic haemorrhage in a few patients</t>
  </si>
  <si>
    <t>Good refresher</t>
  </si>
  <si>
    <t>Liked all aspects of the day</t>
  </si>
  <si>
    <t>All sessions/topics covered</t>
  </si>
  <si>
    <t>Good refresh of palliative energency. Spiritual crisis - very informative and useful and supporting children</t>
  </si>
  <si>
    <t>Really enjoyed spiritual crisis-exploring spirituality/what it means and how we can support patients with these needs in EOLC. I enjoyed the whole day, expecially covering the supporting of children and recapping on palliative emergencies</t>
  </si>
  <si>
    <t>I enjoyed all of it</t>
  </si>
  <si>
    <t>All sessions excellent. Particularly enjoyed spiritual section as I find this subject interesting</t>
  </si>
  <si>
    <t>Would prefer slide in advance to enable not taking throughout</t>
  </si>
  <si>
    <t>It was fab!</t>
  </si>
  <si>
    <t>Amazing work put into the programme, well done guys!</t>
  </si>
  <si>
    <t>Excellent ……. Again!</t>
  </si>
  <si>
    <t>I hope so, I will make an effort to engage in these conversations</t>
  </si>
  <si>
    <t>Enhancing conversations and practice. Introducing and supporting people completing PPC document</t>
  </si>
  <si>
    <t>Yes I learnt about leading questions and will do more and documents. ACP is very important because people die without their wishes being fulfilled and the Hospice is (medical staff) happy for us to write details about our conversations about ACP - so nice to know</t>
  </si>
  <si>
    <t>Fun session! I would feel more confident discussing ACP with patients and familites</t>
  </si>
  <si>
    <t>Very powerful, very emotional video, really good to look more in depth of the process it follows and how this contirubes to 'peace'</t>
  </si>
  <si>
    <t>Confidence to participate actively in advanced care planning</t>
  </si>
  <si>
    <t>Give me more confidence. Reminder about good communication skills</t>
  </si>
  <si>
    <t>It has encouraged me to approach this with patience</t>
  </si>
  <si>
    <t>Look at being more active in mental capacity assessment. Balance sheet useful tool, Risks, Burdens, Benefits. Ask to see certificates for LPoA. "Lacks capacity" - to be specific decision related on Emis template. Complex and further training be welcomed.</t>
  </si>
  <si>
    <t>Yes I can now try and assess patients when they need MCA but under supervision eg comparing. I will assess patients from the questionnaires given</t>
  </si>
  <si>
    <t>More time needs to be allocated to this session if possible. More case studies would be a helpful exercise</t>
  </si>
  <si>
    <t>Would benefit from a longer session</t>
  </si>
  <si>
    <t>So much to cover on this subject, could spend a lot more time studying these, found documents and how to complete these very helpful</t>
  </si>
  <si>
    <t>Would like to do MCA's when appropriate</t>
  </si>
  <si>
    <t>Better understanding. Would feel more confident to complete MCA myself with collaboration of MDT</t>
  </si>
  <si>
    <t>Explore discussions around ACP and document. 'Spokesperson' new aspect now aware of.</t>
  </si>
  <si>
    <t>Yes it did, I can confidently record. Putting the discussions that I have about ACP with patients in writing in preferred priorities for care document</t>
  </si>
  <si>
    <t>Found this session really informative, feel it has increased my knowledge and confidence greatly and I now feel I'd be able to complete documentation confidently</t>
  </si>
  <si>
    <t>Would be happy to complete documents but still concerned about different views of medical team</t>
  </si>
  <si>
    <t>Practical example of filling in PPC document really helpful . Am I able to respond to cues? Hopefully …. yes!.  I  feel my confidence is low in this area. Being aware of getting into conversation about ACP and knowing where to go with it. *Scenario was really powerful*</t>
  </si>
  <si>
    <t>Enhanced my knowledge</t>
  </si>
  <si>
    <t>Ask to see certificate of LPoA - original documents.</t>
  </si>
  <si>
    <t>Knowledge of the types. I now know how it looks like when the relatives bring it and encourage both sick and healthy to have one</t>
  </si>
  <si>
    <t>EHCPs - basic awareness of but not covered in detail. Currently under discussion within community setting</t>
  </si>
  <si>
    <t xml:space="preserve">Now understand the different way of documenting ACO, the various forms used and when is appropriate to complete these - the power of these forms and what we should be looking at/the detail that is required. Feel a lot more familiar with forms used now. </t>
  </si>
  <si>
    <t>Knowledge of LPA differences very helpful</t>
  </si>
  <si>
    <t>Better undersatnding of LPA and what's contained in it. To actually read people's LPA</t>
  </si>
  <si>
    <t>All of it - as previous days. Did have a 'fun' element this morning and afternoon films! Thanks</t>
  </si>
  <si>
    <t>All the aspects especially, thinking and talking about ACP and documenting it</t>
  </si>
  <si>
    <t>All sessions. Most relevant to community setting and holistic assessments</t>
  </si>
  <si>
    <t xml:space="preserve">I now feel a lot more confident with these to implement within my role. </t>
  </si>
  <si>
    <t>Mental Capcity/Best Interest</t>
  </si>
  <si>
    <t>The role play scenarios were very powerful and really illustrated the topics under discussion</t>
  </si>
  <si>
    <t>More case studies</t>
  </si>
  <si>
    <t>MCA - more time please</t>
  </si>
  <si>
    <t>I have found this day unbelievably helpful in ACP. I felt I lacked confidence and also understanding in these subjects. I also have a better understanding of how to use these documents and conversations required for these. Need more time on MCA - ?further training for this?</t>
  </si>
  <si>
    <t>MCA/BI needs to be longer as too much info for 1 hour</t>
  </si>
  <si>
    <t>Great day, thank you!</t>
  </si>
  <si>
    <t>Great day!</t>
  </si>
  <si>
    <t>Really enjoyed today's programme, thank you. ACP sessions would also be applicable to SHCA</t>
  </si>
  <si>
    <t>Fun!J</t>
  </si>
  <si>
    <t>Thank you for giving me the handouts in advance - I found this much easier, many thanks Paula</t>
  </si>
  <si>
    <t>Session 2 - Pharmacological management of anxiety and depression</t>
  </si>
  <si>
    <t>Use of website resources for specific patients</t>
  </si>
  <si>
    <t>Informative and can explore resources</t>
  </si>
  <si>
    <t>Being aware of individuality and not to under estimate patient's understnading. Fascinating. Good video</t>
  </si>
  <si>
    <t>Very infomrative on resources available</t>
  </si>
  <si>
    <t>Knowing that they can do more than I think. Making decisions and that others are ready to help and should not be upset. Yes, more confident to ask carers and if parents are protective, knowing that they are just being protective and working with them. Great session</t>
  </si>
  <si>
    <t>I will increase my knowledge of patients with LD and palliative care, when I need to apply it to practice</t>
  </si>
  <si>
    <t>Session 2 - Pharmcological management of anxiety and depression</t>
  </si>
  <si>
    <t>Knowledge of when to use certain drugs</t>
  </si>
  <si>
    <t>Better understanding of pharmacological and non-pharmacological methods</t>
  </si>
  <si>
    <t>Complex but so very interesting and will also aid assessment and management in discussions with medical teams in community</t>
  </si>
  <si>
    <t>Importance of holistic approach. Use of non-pharacological approach. Appropriateness of different medications</t>
  </si>
  <si>
    <t>Found this session very helpful to understand how anxiety and agitation manifests and how we can help both parmacological and non pharmacologically to dampen these. Very helpful understanding what drugs are used and why/ranges that can be used</t>
  </si>
  <si>
    <t>Yes in giving medications at night. In giving of medicataions and which one to give</t>
  </si>
  <si>
    <t>I did not realise that pregabalin and gabapentin could help anxiety. I will be able to suggest that as an alternative to benzodiazopine</t>
  </si>
  <si>
    <t>Excellent. Greatly enjoyed.. Identified I still need lots of practice in this area</t>
  </si>
  <si>
    <t>Scanarios very helpful. Testing knowledge and what I've learned</t>
  </si>
  <si>
    <t>Good to go through realistic scenarios</t>
  </si>
  <si>
    <t>Good to practice an MCA decision and discuss the inticisies of this. MCA much clearer now. Calculation - very useful to practise this again</t>
  </si>
  <si>
    <t>Very helpful to run through scenarios and questioning techniques to test capacity and the information that's required to complete this successfully</t>
  </si>
  <si>
    <t>How to calculate and advise nurses and doctors who call. More confident to advise and check presciptions</t>
  </si>
  <si>
    <t>To look at alternative reasons for pb pain. To consider alternative approaches to pb pain</t>
  </si>
  <si>
    <t>Provoking emotion clearly showed importance of emotional resilience</t>
  </si>
  <si>
    <t>More focus on teamwork/team members and myself</t>
  </si>
  <si>
    <t>Reinforces valuable support of team</t>
  </si>
  <si>
    <t>Reinforced importance of supporting each other as we all have different emotions and strategies to cope</t>
  </si>
  <si>
    <t>Really good to discuss and so important in our job</t>
  </si>
  <si>
    <t>Yes knowing I work in a brilliant team</t>
  </si>
  <si>
    <t>Try and go to my breaks more. To support colleagues as much as possible</t>
  </si>
  <si>
    <t>Scenarios very beneficial</t>
  </si>
  <si>
    <t>I really enjoyed the whole day in equal measures</t>
  </si>
  <si>
    <t>This course will improve my confidence in my own skills and knowledge</t>
  </si>
  <si>
    <t>All sessions valuable and enjoyed today and each of the study days, thank you</t>
  </si>
  <si>
    <t>Enjoyed thinking through the scenarios</t>
  </si>
  <si>
    <t>Found the scenarios really helpful, working through each patient's case was really useful. Looking at the management of anxiety and depression was very informative and something I will be able to apply more in practice when treating a patient's anxiety/depression</t>
  </si>
  <si>
    <t>The scenarios, anxiety, role play</t>
  </si>
  <si>
    <t>Possibly more scenarios if there was time!</t>
  </si>
  <si>
    <t>It was fantastic, all of it</t>
  </si>
  <si>
    <t>Significant thanks to you both for allowing this programme to be delivered. Thank you for my powerpoint in advance</t>
  </si>
  <si>
    <t>It was so good</t>
  </si>
  <si>
    <t>The best course I attended in my entire training! Thank you, thank you, thank you J</t>
  </si>
  <si>
    <t>Thanks so much Heather &amp; Simon</t>
  </si>
  <si>
    <t>I can't remember a course that I have enjoyed more. This course has been so applicable to our practice. Thank you so much to Simon &amp; Heather!</t>
  </si>
  <si>
    <t>All</t>
  </si>
  <si>
    <t>The History and Philosophy of Palliative Care</t>
  </si>
  <si>
    <t>Pain-A Complex Business</t>
  </si>
  <si>
    <t>How bad is it? Pain assessment</t>
  </si>
  <si>
    <t>Opiods Continued</t>
  </si>
  <si>
    <t>Opioid Analgesics</t>
  </si>
  <si>
    <t>Alternative Analgesics</t>
  </si>
  <si>
    <t>What's the Alternative? - Methadone, Ketamine and Adjuvants</t>
  </si>
  <si>
    <t>The Pharmacological Management of Anxiety and Depression</t>
  </si>
  <si>
    <t>Fatigue and Breathlessness</t>
  </si>
  <si>
    <t>Nausea and Vomiting</t>
  </si>
  <si>
    <t>Spiritual Crises</t>
  </si>
  <si>
    <t>Hypercalcaemia</t>
  </si>
  <si>
    <t>Malignant Spinal Cord Compression</t>
  </si>
  <si>
    <t>Superior Vena Cava Obstruction</t>
  </si>
  <si>
    <t>Supporting Children when a Loved One is Dying</t>
  </si>
  <si>
    <t>Neutropenic sepsis</t>
  </si>
  <si>
    <t>Haemorrhage</t>
  </si>
  <si>
    <t>Thinking and talking about ACP</t>
  </si>
  <si>
    <t>Mental Capacity Assessment and Best Interest Decision making</t>
  </si>
  <si>
    <t>Recording ACP - Advance statements, Named spokesperson and Advance Decision to Refuse Treatment</t>
  </si>
  <si>
    <t>Lasting Power of Attorney, uDNACPR, EHCPs &amp; Sharing ACP</t>
  </si>
  <si>
    <t>Palliative care for people with Learning Difficulties - Are We Prepared?</t>
  </si>
  <si>
    <t>Scenarios</t>
  </si>
  <si>
    <t>Resilience and Self-Care</t>
  </si>
  <si>
    <t>Session 1 &amp; 2 - Opioids Analgesics and Opioids Continued</t>
  </si>
  <si>
    <t>Agitation</t>
  </si>
  <si>
    <t>ACP Quiz</t>
  </si>
  <si>
    <t>What Happened Next Scenarios</t>
  </si>
  <si>
    <t>A Lot/Very Much</t>
  </si>
  <si>
    <t>Was the 'Level' of the Session Right?</t>
  </si>
  <si>
    <t>Too Low</t>
  </si>
  <si>
    <t>About Right</t>
  </si>
  <si>
    <t>Too High</t>
  </si>
  <si>
    <t>Will this Session Enhance Your Competence?</t>
  </si>
  <si>
    <t>Will this Session Influence Your Practice?</t>
  </si>
  <si>
    <t>Day 1</t>
  </si>
  <si>
    <t>Day 2</t>
  </si>
  <si>
    <t>Day 3</t>
  </si>
  <si>
    <t>Day 4</t>
  </si>
  <si>
    <t>Day 5</t>
  </si>
  <si>
    <t>Total</t>
  </si>
  <si>
    <t>Y</t>
  </si>
  <si>
    <t>Interesting</t>
  </si>
  <si>
    <t>Increased Understanding</t>
  </si>
  <si>
    <t>Reflective</t>
  </si>
  <si>
    <t>Positive about Content</t>
  </si>
  <si>
    <t>Enjoyed</t>
  </si>
  <si>
    <t>Helpful to Practice</t>
  </si>
  <si>
    <t>X</t>
  </si>
  <si>
    <t>Pacing</t>
  </si>
  <si>
    <t xml:space="preserve">Emotional </t>
  </si>
  <si>
    <t>Confidence</t>
  </si>
  <si>
    <t>y</t>
  </si>
  <si>
    <t>x</t>
  </si>
  <si>
    <t>Reinforced Understanding</t>
  </si>
  <si>
    <t>Did You Learn New Information in the Session?</t>
  </si>
  <si>
    <t>Recurring Themes in Comments</t>
  </si>
  <si>
    <t>Theme</t>
  </si>
  <si>
    <t>Occurences</t>
  </si>
  <si>
    <t>Positivity about Content</t>
  </si>
  <si>
    <t>Constructive Feedback Provided</t>
  </si>
  <si>
    <t>Practical Application</t>
  </si>
  <si>
    <t>Emotional Impact</t>
  </si>
  <si>
    <t>Reference to Course Material</t>
  </si>
  <si>
    <t>Understanding Increased</t>
  </si>
  <si>
    <t>Refreshed Existing Understanding</t>
  </si>
  <si>
    <t>Reflection on Own Practice</t>
  </si>
  <si>
    <t>Intention to Implement Learning</t>
  </si>
  <si>
    <t>Praise for Presentation and Course Delivery</t>
  </si>
  <si>
    <t>Enjoyment</t>
  </si>
  <si>
    <t>Concern or Recommendation about Pacing</t>
  </si>
  <si>
    <t>Increased Confidence</t>
  </si>
  <si>
    <t>Negativity about Content</t>
  </si>
  <si>
    <t>Attendees were asked to comment about each session, day and the overall quality of the course. Not all attendees completed every field</t>
  </si>
  <si>
    <t>When unprompted by a feedback question (e.g. "best part of the day"), the attendees offered an explicitly positive description. Language used includes adjectives like "good", "great" or "excellent"</t>
  </si>
  <si>
    <t>◊</t>
  </si>
  <si>
    <t>Examples of comments which were "Positive about  Content" include:</t>
  </si>
  <si>
    <t>○</t>
  </si>
  <si>
    <t>"The best course I attended in my entire training! Thank you, thank you, thank you J"</t>
  </si>
  <si>
    <t>"Absolutely excellent study day"</t>
  </si>
  <si>
    <t>"Very good session, gave me more confidence to sit and listen or broach the subject"</t>
  </si>
  <si>
    <t>Atendee comments gave affirmitive assessments of all aspects of the course, and where not explicitly described by affirmative terms praise was offered in another was (see: helpful, interesting etc.). Overlap was very common between general praise and specific praise</t>
  </si>
  <si>
    <t>Examples of comments which were "Negative about  Content" include:</t>
  </si>
  <si>
    <t>"Would be happy to complete documents but still concerned about different views of medical team"</t>
  </si>
  <si>
    <t>Exclusively negative comments were rare-to-nonexistent, as the majority of critical feedback was accompanied by a constructive recommendation</t>
  </si>
  <si>
    <t>When unprompted by a feedback question (e.g. "the part of the day which needs improvement"), the attendees offered a comment with negative implications.</t>
  </si>
  <si>
    <t>Negative comments were not hostile, as reflected in the overwhelming occurrence of more positive themes</t>
  </si>
  <si>
    <t>Attendees offered constructive feedback on how the course might be improved or enhanced</t>
  </si>
  <si>
    <t>Examples of comments which provided constructive feedback include:</t>
  </si>
  <si>
    <t>Constructive feedback very often overlapped with references to a need for more time, though were diverse generally. Topics ranged from making materials available in advance to the comfort of the room in which the course was delivered</t>
  </si>
  <si>
    <t>"Found Dis/Dat tool a bit overwhelming"</t>
  </si>
  <si>
    <t>"Tell us to shut up when running behind"</t>
  </si>
  <si>
    <t>"A little longer, if possible on mental capacity assessment and best interests (perhaps 15 mins)"</t>
  </si>
  <si>
    <t>"Input from a CNS in Palliative Care, and also input rom specialist hospital based palliative care treatments - chemotherapy and radiotherapy and nerve blocks (pain specialist)"</t>
  </si>
  <si>
    <t>"Please can we coping strategies for staff, go into how to read Blood Results"</t>
  </si>
  <si>
    <t>When considering or describing the materials of the course, the attendee explicitly discussed the practical applications. This could be in reference to their own practice, general practice in their discipline or as a point of great interest to them</t>
  </si>
  <si>
    <t>Examples of comments considering the practical applications of the course content include:</t>
  </si>
  <si>
    <t>"Covering classic errors and what to look out for, really interesting covering plasma half life. Able to pick up on possible errors from prescribing. Able to advise with more confidence"</t>
  </si>
  <si>
    <t>"Able to look at all contributing factors and why history is very important in assessment. Able to recognise what works on which receptors and steps to take in working out appropriate treatment"</t>
  </si>
  <si>
    <t>"Learning the modes of action of the different opioids I use, enjoyed updating of use of methadone and ketamine ensure safe practice"</t>
  </si>
  <si>
    <t>Applying or understanding the knowledge aquired during the course was very significant to attendees. For almost all session topics, multiple attendees would discuss how, when or if they would use the skills or knowledge obtained</t>
  </si>
  <si>
    <t>The attendee may have felt an emotional response to the content of the material, especially in "Suporting Children", or as a consequence of considering their own abilities. Many felt an increased kinship with other attendees or additional empathy for patients</t>
  </si>
  <si>
    <t>When considering or describing the materials of the course, the attendee referenced having been affected in an emotional capacity. Emotions are understood here in the colloquial sense ("I was sad", "I was happy" etc.)</t>
  </si>
  <si>
    <t>Examples of comments with an emotional dimension include:</t>
  </si>
  <si>
    <t>"Difficult day - difficult/sad realities of palliative care"</t>
  </si>
  <si>
    <t>"Really good to look at learning disabilities - not often contemplated (sorry for crying!)"</t>
  </si>
  <si>
    <t>"It has all been brilliant, I have learnt so much. I have really appreciated having the time and space to discuss things. It has been the best training ever. Feel I have made new friends. Thank you"</t>
  </si>
  <si>
    <t>The attendee listed or gave reference to the material which had comprised the session, day or course, showing that they remembered and had engaged with the materials they had been provided</t>
  </si>
  <si>
    <t>This commonly took the form of the attendee listing what had stood out to them in that session, their opinion on the topic and how they would apply or consider it in practice in the future</t>
  </si>
  <si>
    <t>"Look at being more active in mental capacity assessment. Balance sheet useful tool, Risks, Burdens, Benefits. Ask to see certificates for LPoA. "Lacks capacity" - to be specific decision related on Emis template. Complex and further training be welcomed."</t>
  </si>
  <si>
    <t>"A greater understanding of the MCA, DOLs and importance of this documentation, this session will enhance my documentation skills"</t>
  </si>
  <si>
    <t>"Mind blown as thought it was something completely different, didn't realise we did it every day like the 2 stages ID and UYUC etc"</t>
  </si>
  <si>
    <t>When describing the course, the attendee explictly referred to the content as being "interesting" or else by a synonym to interesting</t>
  </si>
  <si>
    <t>Attendees found the materials to be engaging and retained their attention. Similar terms used, though less frequently included "thought provoking" and provision of greater "insight"</t>
  </si>
  <si>
    <t>Examples of comments explicitly referring to the course as interesting include:</t>
  </si>
  <si>
    <t>"All sessions excellent. Particularly enjoyed spiritual section as I find this subject interesting"</t>
  </si>
  <si>
    <t>"Knowledge of interactivity and learning how methadone pods - very interesting, saturation"</t>
  </si>
  <si>
    <t>"Very interesting and useful, I don't have a lot of experience of managing big bleeds so this discussion was helpful"</t>
  </si>
  <si>
    <t>Attendees believed that, in attending the course, they had acquired new information and/or insight into a topic. This exither expanded their existing knowledge or introduced them to a topic they had not yet learned about</t>
  </si>
  <si>
    <t>Examples of comments referring to an increased understanding include:</t>
  </si>
  <si>
    <t>At least once per day, and for every session topic, one or more attendee stated that they had increased the scope of their knowledge. There were references to better understanding of both theory and practical application</t>
  </si>
  <si>
    <t>"Use social stories, have a better understanding of how to care for somebody with a learning disability"</t>
  </si>
  <si>
    <t>"Learnt that post chemo patients can become neutropenic 6 weeks after chemo, notice the signs of neutropenic sepsis"</t>
  </si>
  <si>
    <t>"Helped me understand the document etc, how to complete the assessment, good reassurance that we do document well. Fab session, thanks, really helped me"</t>
  </si>
  <si>
    <t>Reflections on Own Practice</t>
  </si>
  <si>
    <t>"Rejogged my memory - needed it! Learnt new knowledge. Think more! What are alternative tools etc"</t>
  </si>
  <si>
    <t>"Applied knowledge I know. Reinforced it and thought about new ways of working with it"</t>
  </si>
  <si>
    <t>"All sessions were great and I felt my current knowledge was reinforced and new information learned"</t>
  </si>
  <si>
    <t>"I hope so, I will make an effort to engage in these conversations"</t>
  </si>
  <si>
    <t>"It has encouraged me to approach this with patience"</t>
  </si>
  <si>
    <t>"Definitely never felt strong enough in this area before. Tremendously. This was mostly new to me, I have avoided where possible, it gave me very practical advice which is "doable""</t>
  </si>
  <si>
    <t>"Would like to use the pain tools/assessments. Hope to use functional pain assessment on the Ward"</t>
  </si>
  <si>
    <t>"It has helped me to internally structure, understand and apply the principles. To aply the essential principles in my daily practice"</t>
  </si>
  <si>
    <t>"Yes I'm going to carry a card with early warning signs and be more observant of subtle symptoms"</t>
  </si>
  <si>
    <t>"Really appreciate the chargs and handouts - great reference also the level of teaching is great (good mix of exerience etc)"</t>
  </si>
  <si>
    <t>"The role play scenarios were very powerful and really illustrated the topics under discussion"</t>
  </si>
  <si>
    <t>"As always, the presentation and content were excellent, it's brilliant spending time with colleagues from across the hospice, atmosphere calm, friendly and collaborative"</t>
  </si>
  <si>
    <t>"Excellent, I have enjoyed the course so much and learnt a great deal, the course has been very well presented, thank you"</t>
  </si>
  <si>
    <t>"Better understanding of non pharmalogic analgesics and affect this can have, the conversations around their use has been very thought provoking, especially in how we discuss this with patient/family"</t>
  </si>
  <si>
    <t>"Found the scenarios really helpful, working through each patient's case was really useful. Looking at the management of anxiety and depression was very informative and something I will be able to apply more in practice when treating a patient's anxiety/depression"</t>
  </si>
  <si>
    <t>"All very valid and important, I feel it is something I should have been contributing to all along, but a lot of the subject felt alien to me, I feel it will enhance my practice"</t>
  </si>
  <si>
    <t>"Would benefit from a longer session"</t>
  </si>
  <si>
    <t>"Afternoon session felt a little rushed, poss more time required"</t>
  </si>
  <si>
    <t>"MCA/BI needs to be longer as too much info for 1 hour"</t>
  </si>
  <si>
    <t>"I would feel much more confident addressing breathlessness and fatigue in the community. Hope to cover anxiety in more detail next time"</t>
  </si>
  <si>
    <t>"I have found this day unbelievably helpful in ACP. I felt I lacked confidence and also understanding in these subjects. I also have a better understanding of how to use these documents and conversations required for these. Need more time on MCA - ?further training for this?"</t>
  </si>
  <si>
    <t>"Really found the actual role play helpful to visualise it and gives me confidence to fill out the capacity act and what questions to ask and how to document it"</t>
  </si>
  <si>
    <t>Some attendees took part in the course with a pre-existing knowledge of one or more of the topics covered. When asked to comment, they said that whilst the material was not new it had refreshed or reminded them about the content</t>
  </si>
  <si>
    <t>Course attendees who came in pre-informed were nonetheless willing to praise it for being able to help them remember or to restore their confidence in their current practice. None believed that having pre-existing awareness made a session a waste-of-time</t>
  </si>
  <si>
    <t>Examples of comments praising the course for refreshing their understanding include:</t>
  </si>
  <si>
    <t>Course attendees used their comments to consider the course materials in relation to themselves and the environments in which they worked</t>
  </si>
  <si>
    <t>Many commenters described an increased awareness of the limitations of their prior understanding and that they, personally, had capacity to improve or assist others to improve as a consequence of taking part</t>
  </si>
  <si>
    <t>Examples of comments where the attendee examine their own perspectives and practices after a day or session include:</t>
  </si>
  <si>
    <t xml:space="preserve">Examples of attendees suggesting that they will modify their practice to reflect what they have learned include: </t>
  </si>
  <si>
    <t>Examples of the attendees praising the delivery and presentation of the course include:</t>
  </si>
  <si>
    <t>When unprompted by a feedback question (e.g. "best part of the day"), the attendees desrcibes themselves as having "enjoyed" themselves on the course. This is taken seperately from other positive descriptors, such as degree of learning and quality of delivery</t>
  </si>
  <si>
    <t xml:space="preserve">Examples of course attendees expressing their enjoyment of the course explicitly include: </t>
  </si>
  <si>
    <t>"Greatly enjoyed day, many thanks"</t>
  </si>
  <si>
    <t>"Really enjoyed today's programme, thank you. ACP sessions would also be applicable to SHCA"</t>
  </si>
  <si>
    <t>All relevant and excellently presented</t>
  </si>
  <si>
    <t>Lots to think about, going back to basics-great! certainly will enhance my practice</t>
  </si>
  <si>
    <t>It has enhanced my understanding, might be able to explain concept of pain better to patients</t>
  </si>
  <si>
    <t>How strong albuterol is, being more aware of the calculators between MR and IR doses</t>
  </si>
  <si>
    <t>Absolutely, this session was informative and affirming as I feel as a team we include lots of this content in our day to day practice</t>
  </si>
  <si>
    <t>Increase time to implement non pharmaceuticals, increases my confidence to use my skills</t>
  </si>
  <si>
    <t>All very helpful!</t>
  </si>
  <si>
    <t>I will think about how I will assess patients</t>
  </si>
  <si>
    <t>Added to self confidence, given me more confidence in knowledge/approach</t>
  </si>
  <si>
    <t>How complex pain and assessment/management is, how complex pain assessments are</t>
  </si>
  <si>
    <t>Assessment tools, look at using on the ward, think about how we assess pain, how we question? Open questions, really interesting stories</t>
  </si>
  <si>
    <t>I will use a pain tool and assess formally</t>
  </si>
  <si>
    <t>Section 4 - Opioid analgesics</t>
  </si>
  <si>
    <t>This was a great session, really enjoyed quiz at end was a very good way of digging deep in my knowledge and really thinking about scenarios, a good teaching/confidence boosting session, one to work on!</t>
  </si>
  <si>
    <t>It will make me use my brain! I will be able to check the conversion chart and hopefully understand it</t>
  </si>
  <si>
    <t>Feel more confident, I might question prescriptions more</t>
  </si>
  <si>
    <t>Increase my knowledge of the differences in strengths in the different routes of opioid administration</t>
  </si>
  <si>
    <t>Great working through the opioid conversion chart, it has given me real food for thought re: doses, gave me confidence in calculations</t>
  </si>
  <si>
    <t>I will always check Px dose, I understand transposiiton and titration</t>
  </si>
  <si>
    <t>The Group, the content, Heather's delivery, all excellent</t>
  </si>
  <si>
    <t>I just love learning all this new information</t>
  </si>
  <si>
    <t>Getting to know colleagues better, looking at current practice, reflecting on practice, understanding reasons for current practise</t>
  </si>
  <si>
    <t>All highly relevant are very interesting</t>
  </si>
  <si>
    <t>I loved the conversations/discussions, I think we had a perfect group!</t>
  </si>
  <si>
    <t>The afternoon sessions more personal learning for me</t>
  </si>
  <si>
    <t>Can't think of anything</t>
  </si>
  <si>
    <t>All good</t>
  </si>
  <si>
    <t>More sessions!</t>
  </si>
  <si>
    <t>None, been a fab day. Thank you Heather &amp; Simon!</t>
  </si>
  <si>
    <t>All perfect, thank you</t>
  </si>
  <si>
    <t>Will look forward to next sessions!</t>
  </si>
  <si>
    <t>Thank you, very enjoyable and beneficial</t>
  </si>
  <si>
    <t>Superbly presented by staff who have a thorough knowledge of what they are discussing, also presented in a way we can all understand and relate to our own practice, excellent course</t>
  </si>
  <si>
    <t>Session 1 - Opioids continued……</t>
  </si>
  <si>
    <t>Session 2- What's the alternative? - methadone, ketamine and adjuvants</t>
  </si>
  <si>
    <t>Session 6 - Nausea and vomiting</t>
  </si>
  <si>
    <t>All learning from this seminar and each day will enhance/influence my practice, invaluable</t>
  </si>
  <si>
    <t>Increased understanding of opioid use, give me confidence to explain action/side-effects etc of opioids and good to learn duration of action</t>
  </si>
  <si>
    <t>Great to refresh, relearn about methadone/ketamine, confidence/knowing where to find info</t>
  </si>
  <si>
    <t>Increased understanding of medications, more confident to use less known drugs, more confident to explain medication issues and treatments to patients/families</t>
  </si>
  <si>
    <t>Really liked the jug demonstration-put things in perspective, really good to go over as we haven't used the drugs recently</t>
  </si>
  <si>
    <t>Another interesting and well pitched session, thanks</t>
  </si>
  <si>
    <t>Open questions!</t>
  </si>
  <si>
    <t>Again increasing knowledge base and understanding, better understanding of use of lorazepam/diazepam</t>
  </si>
  <si>
    <t>Focus on the outbreath, rectangle breathing</t>
  </si>
  <si>
    <t>Revision of knowledge/understanding of fatigue and breathlessness, more aware of need to treat breathlessness at an earlier stage in disease progression</t>
  </si>
  <si>
    <t>Thnk about and focus on the outbreath, learned about breathing techniques</t>
  </si>
  <si>
    <t>Consider all causes</t>
  </si>
  <si>
    <t>Good to have refresher in all these symptoms and their management</t>
  </si>
  <si>
    <t>I enjoyed this session and recapping about N&amp;V in bowel, obstruction and why certain meds are used/not used</t>
  </si>
  <si>
    <t>It has enhanced my understanding of triggers of nausea and vomiting and the appropriate treatments and management</t>
  </si>
  <si>
    <t>Understanding mechanisms of N&amp;V and relevant anti-emetics, understanding blood brain barrier</t>
  </si>
  <si>
    <t>Again, great group/sharing ideas, "Re-learning"</t>
  </si>
  <si>
    <t>I enjoyed it all!</t>
  </si>
  <si>
    <t>All sessions very useful and enjoyable, well presented and handouts very useful for reference</t>
  </si>
  <si>
    <t>The practical examples, jug demonstration, scenarios, group work, 2 system approach - helped with understanding! J</t>
  </si>
  <si>
    <t>None, all fantastic, thank you Heather and Katie</t>
  </si>
  <si>
    <t>Thank you, another great day, really helpful handouts</t>
  </si>
  <si>
    <t>Thank you for the cake! J</t>
  </si>
  <si>
    <t>The 2 step system</t>
  </si>
  <si>
    <t>Session 1 - Hypercalcaemia</t>
  </si>
  <si>
    <t>Session 2 - Malignant spinal cord compression</t>
  </si>
  <si>
    <t>Session 3 - Spiritual crises</t>
  </si>
  <si>
    <t>More aware of signs and symptoms</t>
  </si>
  <si>
    <t>Greater understanding of causes and need for rehydration</t>
  </si>
  <si>
    <t>Looking at what adjusted Ca is/impact of ???? -&gt; v.useful. By increasing my understanding of why this happens I have a far greater understanding</t>
  </si>
  <si>
    <t>Knowledge/understanding increased, so might be more aware of early symptoms, express concerns to colleagues/seek advice re presenting symptoms</t>
  </si>
  <si>
    <t>To recognise bloods regarding á calcium, I understand symptoms more</t>
  </si>
  <si>
    <t>Thinking about differential diagnosis as well as what seems 'obvious'</t>
  </si>
  <si>
    <t>Reassurance as on occasions nervous about causing harm - un???table event</t>
  </si>
  <si>
    <t>It will heighten my awareness of the possibility of this occuring and I will be more aware "thoughtful" of this being a possibility</t>
  </si>
  <si>
    <t>Have courage to 'speak up' re concerns/act as patient advocate to seek advice -&gt; Ooh GP etc</t>
  </si>
  <si>
    <t>Understands signs of MSCC, Yes, to be more aware of signs</t>
  </si>
  <si>
    <t xml:space="preserve">Understanding early signs v's late signs, suspect more often at a sooner stage, think SCC </t>
  </si>
  <si>
    <t>More confident in promoting spirituality</t>
  </si>
  <si>
    <t>All of the experience at these study days will refresh/enhance practice, great session and good team involvement</t>
  </si>
  <si>
    <t>Session confirms importance of spiritual care, ensure time and space given to patients to express their concerns</t>
  </si>
  <si>
    <t>To realise how complex the phrase "spirituality" is, to ensure spirituality is thoroughly discussed on admission</t>
  </si>
  <si>
    <t>Have more confidence in asking even if not sure how to reach a solution, ensure colleagues have the time they need with patients, disappointed staff don't feel supported in this way</t>
  </si>
  <si>
    <t>Enjoyed the chance to reflect and reconsider, confidence boost to embrace opportunities with children and parents</t>
  </si>
  <si>
    <t>I was unaware of the resources we have at SJH, by referrring to and using the resources, again, a greatly informed seminar, I will make a time to go over to the Forget Me Not Centre</t>
  </si>
  <si>
    <t>Limited experience working with children when a loved one is dying but feel more aware of resources and support networks</t>
  </si>
  <si>
    <t>To understand the complexities of talking to children, to be more involved in talking to children</t>
  </si>
  <si>
    <t>This has given me a much deeper insight into resources available on the ward, hopefully have more confidence to approach in the future</t>
  </si>
  <si>
    <t>Very interesting, I actually had no idea about SVCO!</t>
  </si>
  <si>
    <t>Symptoms registered to recognise, relatively ???</t>
  </si>
  <si>
    <t>Excellent refresher/informed seminar, always beneficial to refresh/relearn which inevitably will enhance practice</t>
  </si>
  <si>
    <t>Enhance understanding/explanation to patient/family/HCA's</t>
  </si>
  <si>
    <t>Learned a new symptom of a specific condition, to recognise this symptom</t>
  </si>
  <si>
    <t>Be more alert to signs, more aware of which disease processes contribute to chance of SVCO</t>
  </si>
  <si>
    <t>All very useful information, refreshes knowledge which will always help my practice</t>
  </si>
  <si>
    <t>Enhanced understanding -&gt; increased confidence in managing situations/seeking advice</t>
  </si>
  <si>
    <t>To foresee the risks of sepsis, to be able to recognise signs/symptoms earlier</t>
  </si>
  <si>
    <t>I am more aware of neurophil parameters</t>
  </si>
  <si>
    <t>Confidence in little we can do, will check emergency trolley and kit on there</t>
  </si>
  <si>
    <t>Sorry to be a bit repetitive but again very good refresher</t>
  </si>
  <si>
    <t>Enhanced understanding to pick up early signs of potential haemorrhage/effects on family, understanding 'just being there' is still an imporant part of management of haemorrhage</t>
  </si>
  <si>
    <t>To know who is most at risk, to plan ahead and make family aware</t>
  </si>
  <si>
    <t>Thinking about management after a none catastropic bleed, thinking in future if discussing with patients/families about risk of bleed</t>
  </si>
  <si>
    <t>All of the content was good revision of theoretical knowledge</t>
  </si>
  <si>
    <t>All very informative, well-presented, lovely to share experiences with all present and to know we are all learning, whatever our previous experiences, good refresher/updating in all areas covered. Thank you J</t>
  </si>
  <si>
    <t>Learned about ácalcium and its symptoms</t>
  </si>
  <si>
    <t>I really enjoyed the whole day but the spirituality part was really interesting, it makes you realise just how important spiritual care is in the care we provide</t>
  </si>
  <si>
    <t>I'm enjoying the days very much and would struggle to see how this could be improved</t>
  </si>
  <si>
    <t>Could not be improved</t>
  </si>
  <si>
    <t>None needed</t>
  </si>
  <si>
    <t>Most - spiritual children - gives me confidence to be me and comfortable in how I already provide care</t>
  </si>
  <si>
    <t>Great atmosphere and it feels very comfortable within the group, good group involvement, thanks again Heather!</t>
  </si>
  <si>
    <t>Just keep going - more of the same please! Visit to the 'Forget me Not' Centre would be useful</t>
  </si>
  <si>
    <t>Heather's knowledge and teaching skills are excellent</t>
  </si>
  <si>
    <t>It's advance - not advanced!</t>
  </si>
  <si>
    <t>One area of palliative care that I have some expertise, and will implement more now</t>
  </si>
  <si>
    <t>Thinking about how start the conversation, yes I will look for "cues" and try and engage in more ACPs</t>
  </si>
  <si>
    <t>Realising how complex MCA is, it will make me realise the importance of MCA on admission</t>
  </si>
  <si>
    <t>As above: One area of palliative care that I have some expertise, and will implement more now</t>
  </si>
  <si>
    <t>Not quite as scary now!</t>
  </si>
  <si>
    <t>Not to be 'scared' due to lack of knowledge/practice, think about key principles of MCA - the scenario was really good to work through</t>
  </si>
  <si>
    <t>The difference between the categories of who individuals are</t>
  </si>
  <si>
    <t>Great reminder</t>
  </si>
  <si>
    <t>I will be more comfortable broaching these conversations with patients</t>
  </si>
  <si>
    <t>Role play was a really useful tool, questions ideas, I think I will feel more confident in having these conversations/using a PPC</t>
  </si>
  <si>
    <t>Learning what exactly LPA is, knowing the importance of the legal aspects of so many plans of care</t>
  </si>
  <si>
    <t>Definitiely good to think about the language used in ADRT and why, I feel I have much more knowledge of LPA, ACP, ADRT etc</t>
  </si>
  <si>
    <t>The role playing made it easier to understand</t>
  </si>
  <si>
    <t>All topics I find really interesting, thank you</t>
  </si>
  <si>
    <t>Learning about all the different forms, learning about different aspects of capacity</t>
  </si>
  <si>
    <t>The whole day as been great, seeing all of the various forms, both blank and examples of completed ones, I also thought the role play sessions in both MCA and ACP discussions were really insightful</t>
  </si>
  <si>
    <t>A complicated area such as this needs longer to understand, but it was covered well today</t>
  </si>
  <si>
    <t>Would have like a bit on DoLs, safeguards</t>
  </si>
  <si>
    <t>Confidence in understanding how it all works, understanding the impact/importance of how all these things work/fit in, I will look forward to attending the ACP study day</t>
  </si>
  <si>
    <t>Enjoyed using the flash cards, good way to do a quiz and not feel embarassed if it was wrong</t>
  </si>
  <si>
    <t>Makes me realise how much I have learned and understood about ACP, I will think about this much more both professionally and personally</t>
  </si>
  <si>
    <t>A good refresher!</t>
  </si>
  <si>
    <t>The importance of ACP during admission, it gave me an understanding of the differences of planning care</t>
  </si>
  <si>
    <t>Great info, so well delivered, thank you</t>
  </si>
  <si>
    <t>Yes, I feel I have a lot of experience around young adults with LD but not so much at work, consider the use of social stories</t>
  </si>
  <si>
    <t>To realise how much capacity and insight people with LD have, to see the differences between LD patients and what's important to them</t>
  </si>
  <si>
    <t>All so helpful, there to "have a go" in a safe environment</t>
  </si>
  <si>
    <t>Great to touch back on what we have covered and how much I remember from previous sessions, I need to do more revision of conversions for opiates</t>
  </si>
  <si>
    <t>A good recap on the conversion chart, I think I'm slowly grasping it!</t>
  </si>
  <si>
    <t>To understand the complexities of planning care, to realise there is no "right or wrong" answer to establish the right care</t>
  </si>
  <si>
    <t>Love practising the maths and scenarios</t>
  </si>
  <si>
    <t>Good to see we all feel mostly the same, good to know you're not on your own in the way you may feel</t>
  </si>
  <si>
    <t>Self care is something I generally don't do! This session has made me realise it's ok to prioritise myself</t>
  </si>
  <si>
    <t>It made me realise the importance of looking after yourself</t>
  </si>
  <si>
    <t>Presentation on Learning Disabilities</t>
  </si>
  <si>
    <t>Learning Disabilities</t>
  </si>
  <si>
    <t>The whole course has been outstanding! Heather &amp; Co have delivered the content fantastically, all has been at the right level for the members of the team, the self care element has been fantastic, definitely going to indulge tonight</t>
  </si>
  <si>
    <t>Scenarios - what happened next</t>
  </si>
  <si>
    <t>The self care and importance of us all looking out for one another</t>
  </si>
  <si>
    <t>None, can't think of any! More of the same or other P.Care teaching would be great!</t>
  </si>
  <si>
    <t>This cannot be improved on, it is very well structured and run</t>
  </si>
  <si>
    <t>Thanks for the provision of coffee/chocs and cake! V.much appreciated, I will look forward to day 4 that I missed last month</t>
  </si>
  <si>
    <t>The sessions feel laid back and comfortable, but remain professional and relevant</t>
  </si>
  <si>
    <t>Hughely enjoyable very well presented and put together</t>
  </si>
  <si>
    <t>Amazing, very useful and thoughtful, very relavent, nice to be able to share our thoughts and not be judged</t>
  </si>
  <si>
    <t>Excellent, thank you Heather, great to get to know colleagues too</t>
  </si>
  <si>
    <t>I've loved all of the course, I've found it really interesting and hope that I will use it in my work J</t>
  </si>
  <si>
    <t>An excellent, necessary course which all staff would benefit if run at the appropriate time</t>
  </si>
  <si>
    <t>798 lines of comments were contributed by attendees</t>
  </si>
  <si>
    <t>Reference to Course Content</t>
  </si>
  <si>
    <t>Presentation and/or Delivery Praised</t>
  </si>
  <si>
    <t>Daily Topics</t>
  </si>
  <si>
    <t>Pain - A Complex Business</t>
  </si>
  <si>
    <t>"How Bad is It?" Pain Assessment</t>
  </si>
  <si>
    <t>Opiod Analgesics</t>
  </si>
  <si>
    <t>Opiods Continued…</t>
  </si>
  <si>
    <t>Nausea and vomiting</t>
  </si>
  <si>
    <t>Lasting Power of Attorney, uDNACPR, EHCPs, Sharing ACP</t>
  </si>
  <si>
    <t>Supporting Children When a Loved One is Dying</t>
  </si>
  <si>
    <t>Neutropenic Sepsis</t>
  </si>
  <si>
    <t>Thinking and Talking about ACP</t>
  </si>
  <si>
    <t>Recording ACP - Advance statements, Named Spokesperson and Advance Decision to Refuse Treatment</t>
  </si>
  <si>
    <t>Palliative Care for People with Learning Difficulties - Are We Prepared?</t>
  </si>
  <si>
    <t>Resilience and Self Care</t>
  </si>
  <si>
    <t>When asked to evaluate the quality or content of the course, prompted or unprompted, the attendees suggested that improvements could be made in pacing the sessions through the day</t>
  </si>
  <si>
    <t>For several topics, course attendees felt that additional time would have helped them to understand better. Some sessions were described as feeling "slightly rushed", though this criticism did not impact their self-assessment of engagement and learning</t>
  </si>
  <si>
    <t>Examples of attendees recommending that the pacing and timekeeping for the sessions be improved include:</t>
  </si>
  <si>
    <t>When reflecting upon what they had learned, attendees commonly described their confidence as having improved. This applies where an expicit reference to conficence or a synonym was used.</t>
  </si>
  <si>
    <t>Examples of comments describing an increase to confidence levels include:</t>
  </si>
  <si>
    <t>Example comments of attendees expressing a belief that the course would help them in practice include:</t>
  </si>
  <si>
    <t>The threshold for inclusion for an individual theme was 20 individual occurences</t>
  </si>
  <si>
    <t>Examples of comments making reference to course materials include:</t>
  </si>
  <si>
    <t>In a comment, explicit reference was made to taking what was covered in a session, day or the course in totality and directly appling it to existing practice. Refers to comments which describe an intention to take action beyond general increased knowledge</t>
  </si>
  <si>
    <t>Practical and specific aspects of the course (tools, documents, drugs) were most likely to trigger an intention to reform practice. In other cases, there was recurring overlap with comments concerning improved confidence</t>
  </si>
  <si>
    <t>Comments made which discussed the delivery aspects of the course. The commenter referred to the leader of the course or a session, the means by which information was conveyed or the activities which took place</t>
  </si>
  <si>
    <t>Attendees were especially positive about the delivery of the course, with improvement feedback focused on use of time above all else. Their comments suggest that they had a strong rapport with their teachers and were eager to engage in interactive activities</t>
  </si>
  <si>
    <t>Enjoyment was a commonly recurring factor in comments submitted, especially those with positive opinions on the delivery. Commenters described having a positive experience beyond the capacity of the course to educate and felt that it was a worthwhile use of their time.</t>
  </si>
  <si>
    <t>Attendee comments mentioned that what they had learned on the course would be useful to them in performing their clinical role. This included comments directly phrased as "helpful" or through a description of applying what they had learned into positive change</t>
  </si>
  <si>
    <t xml:space="preserve">The comments provided regularly involved an attendee highlighting something they had learned and how it would benefit their clinical work. There was no evidence that what they had learned was in conflict with or inapplicable to what the attendee considered to be best-practice     </t>
  </si>
  <si>
    <t xml:space="preserve">In a general sense, confidence was improved in two ways. For the first, attendees nervous about aspects of their clinical role believed that attending the course would help them in performing the associated practice with enhanced certainty. In the second case, more informed attendees were pleased that their pre-existing </t>
  </si>
  <si>
    <t>knowledge was validated and they they could have faith that they were already acting in keeping with best-practice.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</si>
</sst>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trike/>
      <sz val="11"/>
      <color theme="1"/>
      <name val="Calibri"/>
      <family val="2"/>
      <scheme val="minor"/>
    </font>
    <font>
      <b/>
      <strike/>
      <sz val="11"/>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b/>
      <sz val="11"/>
      <color theme="9" tint="-0.499984740745262"/>
      <name val="Calibri"/>
      <family val="2"/>
    </font>
  </fonts>
  <fills count="5">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134">
    <xf numFmtId="0" fontId="0" fillId="0" borderId="0" xfId="0"/>
    <xf numFmtId="0" fontId="0" fillId="0" borderId="0" xfId="0" applyAlignment="1">
      <alignment wrapText="1"/>
    </xf>
    <xf numFmtId="0" fontId="0" fillId="0" borderId="8" xfId="0" applyBorder="1" applyAlignment="1">
      <alignment wrapText="1"/>
    </xf>
    <xf numFmtId="0" fontId="2" fillId="0" borderId="8" xfId="0" applyFont="1" applyBorder="1" applyAlignment="1">
      <alignment wrapText="1"/>
    </xf>
    <xf numFmtId="0" fontId="1" fillId="2" borderId="1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0" xfId="0" applyFont="1" applyFill="1" applyBorder="1" applyAlignment="1">
      <alignment horizontal="center" vertical="center"/>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0" fillId="0" borderId="33" xfId="0" applyFill="1" applyBorder="1" applyAlignment="1"/>
    <xf numFmtId="0" fontId="0" fillId="0" borderId="34" xfId="0" applyBorder="1" applyAlignment="1">
      <alignment horizontal="center"/>
    </xf>
    <xf numFmtId="0" fontId="0" fillId="0" borderId="35" xfId="0" applyBorder="1" applyAlignment="1">
      <alignment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4" borderId="25" xfId="0" applyFill="1" applyBorder="1"/>
    <xf numFmtId="0" fontId="0" fillId="4" borderId="28" xfId="0" applyFill="1" applyBorder="1"/>
    <xf numFmtId="0" fontId="0" fillId="0" borderId="26" xfId="0" applyBorder="1" applyAlignment="1">
      <alignment horizontal="center" vertical="center"/>
    </xf>
    <xf numFmtId="0" fontId="0" fillId="0" borderId="29" xfId="0" applyBorder="1" applyAlignment="1">
      <alignment horizontal="center" vertical="center"/>
    </xf>
    <xf numFmtId="0" fontId="3" fillId="3" borderId="22" xfId="0" applyFont="1" applyFill="1" applyBorder="1" applyAlignment="1">
      <alignment horizontal="center" vertical="center" wrapText="1"/>
    </xf>
    <xf numFmtId="0" fontId="0" fillId="0" borderId="24" xfId="0" applyBorder="1" applyAlignment="1">
      <alignment horizontal="center" vertical="center"/>
    </xf>
    <xf numFmtId="0" fontId="0" fillId="0" borderId="27" xfId="0" applyBorder="1" applyAlignment="1">
      <alignment horizontal="center" vertical="center"/>
    </xf>
    <xf numFmtId="0" fontId="4" fillId="0" borderId="0" xfId="0" applyFont="1" applyAlignment="1">
      <alignment horizontal="center" vertical="center"/>
    </xf>
    <xf numFmtId="0" fontId="5" fillId="2" borderId="36" xfId="0" applyFont="1" applyFill="1" applyBorder="1" applyAlignment="1">
      <alignment horizontal="center" vertical="center"/>
    </xf>
    <xf numFmtId="0" fontId="5" fillId="2" borderId="0"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5" fillId="2" borderId="16" xfId="0" applyFont="1" applyFill="1" applyBorder="1" applyAlignment="1">
      <alignment horizontal="center" vertical="center"/>
    </xf>
    <xf numFmtId="0" fontId="4" fillId="0" borderId="40" xfId="0" applyFont="1" applyBorder="1" applyAlignment="1">
      <alignment horizontal="center" vertical="center"/>
    </xf>
    <xf numFmtId="0" fontId="4" fillId="0" borderId="32"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9" fontId="0" fillId="0" borderId="3" xfId="0" applyNumberFormat="1" applyBorder="1" applyAlignment="1">
      <alignment horizontal="center" vertical="center"/>
    </xf>
    <xf numFmtId="9" fontId="0" fillId="0" borderId="17" xfId="0" applyNumberFormat="1" applyBorder="1" applyAlignment="1">
      <alignment horizontal="center" vertical="center"/>
    </xf>
    <xf numFmtId="9" fontId="0" fillId="0" borderId="25" xfId="0" applyNumberFormat="1" applyBorder="1" applyAlignment="1">
      <alignment horizontal="center" vertical="center"/>
    </xf>
    <xf numFmtId="9" fontId="0" fillId="0" borderId="28" xfId="0" applyNumberFormat="1" applyBorder="1" applyAlignment="1">
      <alignment horizontal="center" vertical="center"/>
    </xf>
    <xf numFmtId="9" fontId="0" fillId="0" borderId="26" xfId="0" applyNumberFormat="1" applyBorder="1" applyAlignment="1">
      <alignment horizontal="center" vertical="center"/>
    </xf>
    <xf numFmtId="9" fontId="0" fillId="0" borderId="29" xfId="0" applyNumberFormat="1" applyBorder="1" applyAlignment="1">
      <alignment horizontal="center" vertical="center"/>
    </xf>
    <xf numFmtId="9" fontId="0" fillId="0" borderId="24" xfId="0" applyNumberFormat="1" applyBorder="1" applyAlignment="1">
      <alignment horizontal="center" vertical="center"/>
    </xf>
    <xf numFmtId="9" fontId="0" fillId="0" borderId="27" xfId="0" applyNumberFormat="1" applyBorder="1" applyAlignment="1">
      <alignment horizontal="center" vertical="center"/>
    </xf>
    <xf numFmtId="0" fontId="4" fillId="4" borderId="0" xfId="0" applyFont="1" applyFill="1" applyAlignment="1">
      <alignment horizontal="center" vertical="center"/>
    </xf>
    <xf numFmtId="9" fontId="0" fillId="4" borderId="25" xfId="0" applyNumberFormat="1" applyFill="1" applyBorder="1" applyAlignment="1">
      <alignment horizontal="center" vertical="center"/>
    </xf>
    <xf numFmtId="0" fontId="0" fillId="4" borderId="26" xfId="0" applyFill="1" applyBorder="1"/>
    <xf numFmtId="0" fontId="0" fillId="4" borderId="29" xfId="0" applyFill="1" applyBorder="1"/>
    <xf numFmtId="9" fontId="0" fillId="4" borderId="26" xfId="0" applyNumberFormat="1" applyFill="1" applyBorder="1" applyAlignment="1">
      <alignment horizontal="center" vertical="center"/>
    </xf>
    <xf numFmtId="9" fontId="0" fillId="4" borderId="28" xfId="0" applyNumberFormat="1" applyFill="1" applyBorder="1" applyAlignment="1">
      <alignment horizontal="center" vertical="center"/>
    </xf>
    <xf numFmtId="9" fontId="0" fillId="4" borderId="29" xfId="0" applyNumberFormat="1" applyFill="1" applyBorder="1" applyAlignment="1">
      <alignment horizontal="center" vertical="center"/>
    </xf>
    <xf numFmtId="0" fontId="4" fillId="4" borderId="41" xfId="0" applyFon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7" xfId="0" applyFill="1" applyBorder="1" applyAlignment="1">
      <alignment horizontal="center" vertical="center"/>
    </xf>
    <xf numFmtId="0" fontId="0" fillId="0" borderId="1" xfId="0" applyFill="1" applyBorder="1" applyAlignment="1">
      <alignment horizontal="center" vertical="center"/>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2" xfId="0" applyFill="1" applyBorder="1" applyAlignment="1">
      <alignment horizontal="center" vertical="center"/>
    </xf>
    <xf numFmtId="0" fontId="0" fillId="0" borderId="19" xfId="0"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33" xfId="0" applyBorder="1" applyAlignment="1">
      <alignment horizontal="center" vertical="center"/>
    </xf>
    <xf numFmtId="0" fontId="5" fillId="2" borderId="43" xfId="0" applyFont="1" applyFill="1" applyBorder="1" applyAlignment="1">
      <alignment horizontal="center" vertical="center"/>
    </xf>
    <xf numFmtId="0" fontId="4" fillId="0" borderId="43" xfId="0" applyFont="1" applyBorder="1" applyAlignment="1">
      <alignment horizontal="center" vertical="center"/>
    </xf>
    <xf numFmtId="0" fontId="1" fillId="0" borderId="0" xfId="0" applyFont="1"/>
    <xf numFmtId="0" fontId="1" fillId="2" borderId="37"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4" xfId="0" applyFont="1" applyFill="1" applyBorder="1" applyAlignment="1">
      <alignment horizontal="center" vertical="center"/>
    </xf>
    <xf numFmtId="0" fontId="0" fillId="0" borderId="45" xfId="0" applyBorder="1" applyAlignment="1">
      <alignment horizontal="center" vertical="center"/>
    </xf>
    <xf numFmtId="0" fontId="7" fillId="0" borderId="0" xfId="0" applyFont="1" applyAlignment="1">
      <alignment horizontal="right"/>
    </xf>
    <xf numFmtId="0" fontId="4" fillId="0" borderId="0" xfId="0" applyFont="1"/>
    <xf numFmtId="0" fontId="6" fillId="2" borderId="0" xfId="0" applyFont="1" applyFill="1" applyBorder="1" applyAlignment="1">
      <alignment horizontal="center" vertical="center"/>
    </xf>
    <xf numFmtId="0" fontId="6" fillId="2" borderId="39" xfId="0" applyFont="1" applyFill="1" applyBorder="1" applyAlignment="1">
      <alignment horizontal="center" vertical="center"/>
    </xf>
    <xf numFmtId="0" fontId="0" fillId="0" borderId="34"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18" xfId="0" applyFill="1" applyBorder="1" applyAlignment="1">
      <alignment horizontal="center" vertical="center"/>
    </xf>
    <xf numFmtId="0" fontId="0" fillId="0" borderId="19" xfId="0" applyBorder="1" applyAlignment="1">
      <alignment wrapText="1"/>
    </xf>
    <xf numFmtId="0" fontId="0" fillId="2" borderId="4" xfId="0" applyFill="1" applyBorder="1"/>
    <xf numFmtId="0" fontId="0" fillId="2" borderId="5" xfId="0" applyFill="1" applyBorder="1"/>
    <xf numFmtId="0" fontId="0" fillId="2" borderId="6" xfId="0" applyFill="1" applyBorder="1" applyAlignment="1">
      <alignment wrapText="1"/>
    </xf>
    <xf numFmtId="0" fontId="0" fillId="2" borderId="12" xfId="0" applyFill="1" applyBorder="1" applyAlignment="1">
      <alignment wrapText="1"/>
    </xf>
    <xf numFmtId="0" fontId="0" fillId="2" borderId="13" xfId="0" applyFill="1" applyBorder="1" applyAlignment="1">
      <alignment wrapText="1"/>
    </xf>
    <xf numFmtId="0" fontId="0" fillId="2" borderId="14" xfId="0" applyFill="1" applyBorder="1" applyAlignment="1">
      <alignment wrapText="1"/>
    </xf>
    <xf numFmtId="0" fontId="0" fillId="0" borderId="39" xfId="0" applyBorder="1"/>
    <xf numFmtId="0" fontId="0" fillId="0" borderId="36" xfId="0" applyBorder="1"/>
    <xf numFmtId="0" fontId="0" fillId="0" borderId="40" xfId="0" applyBorder="1"/>
    <xf numFmtId="0" fontId="0" fillId="0" borderId="20" xfId="0" applyBorder="1"/>
    <xf numFmtId="0" fontId="0" fillId="0" borderId="31" xfId="0" applyBorder="1"/>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xf>
    <xf numFmtId="0" fontId="0" fillId="0" borderId="8" xfId="0" applyBorder="1" applyAlignment="1">
      <alignment vertical="center"/>
    </xf>
    <xf numFmtId="0" fontId="0" fillId="0" borderId="8" xfId="0" applyBorder="1" applyAlignment="1">
      <alignment vertical="center" wrapText="1"/>
    </xf>
    <xf numFmtId="0" fontId="0" fillId="0" borderId="11" xfId="0" applyBorder="1" applyAlignment="1">
      <alignment vertical="center" wrapText="1"/>
    </xf>
    <xf numFmtId="0" fontId="0" fillId="2" borderId="52" xfId="0" applyFill="1" applyBorder="1" applyAlignment="1">
      <alignment horizontal="center" vertical="center" wrapText="1"/>
    </xf>
    <xf numFmtId="0" fontId="0" fillId="2" borderId="3" xfId="0" applyFill="1" applyBorder="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19"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6" xfId="0" applyFill="1" applyBorder="1" applyAlignment="1">
      <alignment vertical="center" wrapText="1"/>
    </xf>
    <xf numFmtId="0" fontId="0" fillId="0" borderId="24" xfId="0" applyBorder="1" applyAlignment="1">
      <alignment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0" fillId="0" borderId="39" xfId="0" applyBorder="1" applyAlignment="1">
      <alignment horizontal="left" vertical="center" wrapText="1"/>
    </xf>
    <xf numFmtId="0" fontId="0" fillId="0" borderId="0" xfId="0" applyBorder="1" applyAlignment="1">
      <alignment horizontal="left" vertical="center" wrapText="1"/>
    </xf>
    <xf numFmtId="0" fontId="0" fillId="0" borderId="36" xfId="0" applyBorder="1" applyAlignment="1">
      <alignment horizontal="left" vertical="center" wrapText="1"/>
    </xf>
    <xf numFmtId="0" fontId="0" fillId="0" borderId="39" xfId="0" applyBorder="1" applyAlignment="1">
      <alignment horizontal="left" vertical="center"/>
    </xf>
    <xf numFmtId="0" fontId="0" fillId="0" borderId="0" xfId="0" applyBorder="1" applyAlignment="1">
      <alignment horizontal="left" vertical="center"/>
    </xf>
    <xf numFmtId="0" fontId="0" fillId="0" borderId="36" xfId="0" applyBorder="1" applyAlignment="1">
      <alignment horizontal="left" vertical="center"/>
    </xf>
    <xf numFmtId="0" fontId="0" fillId="0" borderId="0" xfId="0" applyBorder="1"/>
    <xf numFmtId="0" fontId="0" fillId="0" borderId="39" xfId="0" applyBorder="1" applyAlignment="1">
      <alignment horizontal="left" vertical="center"/>
    </xf>
    <xf numFmtId="0" fontId="0" fillId="0" borderId="0" xfId="0" applyBorder="1" applyAlignment="1">
      <alignment horizontal="left" vertical="center"/>
    </xf>
    <xf numFmtId="0" fontId="0" fillId="0" borderId="36" xfId="0" applyBorder="1" applyAlignment="1">
      <alignment horizontal="left" vertical="center"/>
    </xf>
    <xf numFmtId="0" fontId="0" fillId="0" borderId="20" xfId="0" applyBorder="1" applyAlignment="1">
      <alignment horizontal="left" vertical="center"/>
    </xf>
    <xf numFmtId="0" fontId="0" fillId="0" borderId="40" xfId="0" applyBorder="1" applyAlignment="1">
      <alignment horizontal="left" vertical="center"/>
    </xf>
    <xf numFmtId="0" fontId="0" fillId="0" borderId="31" xfId="0" applyBorder="1" applyAlignment="1">
      <alignment horizontal="left"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cellXfs>
  <cellStyles count="1">
    <cellStyle name="Normal" xfId="0" builtinId="0"/>
  </cellStyles>
  <dxfs count="74">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style="thin">
          <color indexed="64"/>
        </left>
        <right style="medium">
          <color indexed="64"/>
        </right>
        <top style="thin">
          <color indexed="64"/>
        </top>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thin">
          <color indexed="64"/>
        </right>
        <top style="thin">
          <color indexed="64"/>
        </top>
        <bottom/>
      </border>
    </dxf>
    <dxf>
      <alignment horizontal="general"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3999755851924192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border>
        <bottom style="medium">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9" tint="0.39997558519241921"/>
        </patternFill>
      </fill>
      <alignment horizontal="general" vertical="bottom" textRotation="9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"Did</a:t>
            </a:r>
            <a:r>
              <a:rPr lang="en-GB" baseline="0"/>
              <a:t> You Learn New Information in the Session?" : </a:t>
            </a:r>
            <a:r>
              <a:rPr lang="en-GB"/>
              <a:t>All Sessions</a:t>
            </a:r>
          </a:p>
          <a:p>
            <a:pPr>
              <a:defRPr/>
            </a:pP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solidFill>
                <a:sysClr val="windowText" lastClr="000000"/>
              </a:solid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'Session Evaluations 1'!$H$3:$K$3</c:f>
              <c:strCache>
                <c:ptCount val="4"/>
                <c:pt idx="0">
                  <c:v>Not at all</c:v>
                </c:pt>
                <c:pt idx="1">
                  <c:v>A little</c:v>
                </c:pt>
                <c:pt idx="2">
                  <c:v>Somewhat</c:v>
                </c:pt>
                <c:pt idx="3">
                  <c:v>A Lot/Very Much</c:v>
                </c:pt>
              </c:strCache>
            </c:strRef>
          </c:cat>
          <c:val>
            <c:numRef>
              <c:f>'Session Evaluations 1'!$H$4:$K$4</c:f>
              <c:numCache>
                <c:formatCode>0%</c:formatCode>
                <c:ptCount val="4"/>
                <c:pt idx="0">
                  <c:v>4.6367851622874804E-3</c:v>
                </c:pt>
                <c:pt idx="1">
                  <c:v>5.8732612055641419E-2</c:v>
                </c:pt>
                <c:pt idx="2">
                  <c:v>0.27357032457496139</c:v>
                </c:pt>
                <c:pt idx="3">
                  <c:v>0.66306027820710978</c:v>
                </c:pt>
              </c:numCache>
            </c:numRef>
          </c:val>
          <c:extLst>
            <c:ext xmlns:c16="http://schemas.microsoft.com/office/drawing/2014/chart" uri="{C3380CC4-5D6E-409C-BE32-E72D297353CC}">
              <c16:uniqueId val="{00000000-79FD-47DC-885F-5563AE465434}"/>
            </c:ext>
          </c:extLst>
        </c:ser>
        <c:dLbls>
          <c:showLegendKey val="0"/>
          <c:showVal val="0"/>
          <c:showCatName val="0"/>
          <c:showSerName val="0"/>
          <c:showPercent val="0"/>
          <c:showBubbleSize val="0"/>
        </c:dLbls>
        <c:gapWidth val="219"/>
        <c:overlap val="-27"/>
        <c:axId val="1500837951"/>
        <c:axId val="238522399"/>
      </c:barChart>
      <c:catAx>
        <c:axId val="150083795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Assessment Category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522399"/>
        <c:crosses val="autoZero"/>
        <c:auto val="1"/>
        <c:lblAlgn val="ctr"/>
        <c:lblOffset val="100"/>
        <c:noMultiLvlLbl val="0"/>
      </c:catAx>
      <c:valAx>
        <c:axId val="238522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of Evaluations Returned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0837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"Was the 'Level'</a:t>
            </a:r>
            <a:r>
              <a:rPr lang="en-GB" baseline="0"/>
              <a:t> of the Session Right?" : </a:t>
            </a:r>
            <a:r>
              <a:rPr lang="en-GB"/>
              <a:t>All Sessions</a:t>
            </a:r>
          </a:p>
          <a:p>
            <a:pPr>
              <a:defRPr/>
            </a:pP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solidFill>
                <a:sysClr val="windowText" lastClr="000000"/>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'Session Evaluations 1'!$G$35:$I$35</c:f>
              <c:strCache>
                <c:ptCount val="3"/>
                <c:pt idx="0">
                  <c:v>Too Low</c:v>
                </c:pt>
                <c:pt idx="1">
                  <c:v>About Right</c:v>
                </c:pt>
                <c:pt idx="2">
                  <c:v>Too High</c:v>
                </c:pt>
              </c:strCache>
            </c:strRef>
          </c:cat>
          <c:val>
            <c:numRef>
              <c:f>'Session Evaluations 1'!$G$36:$I$36</c:f>
              <c:numCache>
                <c:formatCode>0%</c:formatCode>
                <c:ptCount val="3"/>
                <c:pt idx="0">
                  <c:v>1.7123287671232876E-3</c:v>
                </c:pt>
                <c:pt idx="1">
                  <c:v>0.98801369863013699</c:v>
                </c:pt>
                <c:pt idx="2">
                  <c:v>1.0273972602739725E-2</c:v>
                </c:pt>
              </c:numCache>
            </c:numRef>
          </c:val>
          <c:extLst>
            <c:ext xmlns:c16="http://schemas.microsoft.com/office/drawing/2014/chart" uri="{C3380CC4-5D6E-409C-BE32-E72D297353CC}">
              <c16:uniqueId val="{00000000-19DE-4C1E-B639-23ED8A086C11}"/>
            </c:ext>
          </c:extLst>
        </c:ser>
        <c:dLbls>
          <c:showLegendKey val="0"/>
          <c:showVal val="0"/>
          <c:showCatName val="0"/>
          <c:showSerName val="0"/>
          <c:showPercent val="0"/>
          <c:showBubbleSize val="0"/>
        </c:dLbls>
        <c:gapWidth val="219"/>
        <c:overlap val="-27"/>
        <c:axId val="1500837951"/>
        <c:axId val="238522399"/>
      </c:barChart>
      <c:catAx>
        <c:axId val="150083795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Assessment Category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522399"/>
        <c:crosses val="autoZero"/>
        <c:auto val="1"/>
        <c:lblAlgn val="ctr"/>
        <c:lblOffset val="100"/>
        <c:noMultiLvlLbl val="0"/>
      </c:catAx>
      <c:valAx>
        <c:axId val="238522399"/>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of Evaluations Returned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0837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"Will this Session Enhance Your Competance" : All Sessions</a:t>
            </a:r>
          </a:p>
          <a:p>
            <a:pPr>
              <a:defRPr/>
            </a:pP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4"/>
            </a:solidFill>
            <a:ln>
              <a:solidFill>
                <a:sysClr val="windowText" lastClr="000000"/>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'Session Evaluations 1'!$H$66:$K$66</c:f>
              <c:strCache>
                <c:ptCount val="4"/>
                <c:pt idx="0">
                  <c:v>Not at all</c:v>
                </c:pt>
                <c:pt idx="1">
                  <c:v>A little</c:v>
                </c:pt>
                <c:pt idx="2">
                  <c:v>Somewhat</c:v>
                </c:pt>
                <c:pt idx="3">
                  <c:v>A Lot/Very Much</c:v>
                </c:pt>
              </c:strCache>
            </c:strRef>
          </c:cat>
          <c:val>
            <c:numRef>
              <c:f>'Session Evaluations 1'!$H$67:$K$67</c:f>
              <c:numCache>
                <c:formatCode>0%</c:formatCode>
                <c:ptCount val="4"/>
                <c:pt idx="0">
                  <c:v>3.4423407917383822E-3</c:v>
                </c:pt>
                <c:pt idx="1">
                  <c:v>2.5817555938037865E-2</c:v>
                </c:pt>
                <c:pt idx="2">
                  <c:v>0.22203098106712565</c:v>
                </c:pt>
                <c:pt idx="3">
                  <c:v>0.74870912220309815</c:v>
                </c:pt>
              </c:numCache>
            </c:numRef>
          </c:val>
          <c:extLst>
            <c:ext xmlns:c16="http://schemas.microsoft.com/office/drawing/2014/chart" uri="{C3380CC4-5D6E-409C-BE32-E72D297353CC}">
              <c16:uniqueId val="{00000000-4C37-4F09-9483-347E8BBF474F}"/>
            </c:ext>
          </c:extLst>
        </c:ser>
        <c:dLbls>
          <c:showLegendKey val="0"/>
          <c:showVal val="0"/>
          <c:showCatName val="0"/>
          <c:showSerName val="0"/>
          <c:showPercent val="0"/>
          <c:showBubbleSize val="0"/>
        </c:dLbls>
        <c:gapWidth val="219"/>
        <c:overlap val="-27"/>
        <c:axId val="1500837951"/>
        <c:axId val="238522399"/>
      </c:barChart>
      <c:catAx>
        <c:axId val="150083795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Assessment Category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522399"/>
        <c:crosses val="autoZero"/>
        <c:auto val="1"/>
        <c:lblAlgn val="ctr"/>
        <c:lblOffset val="100"/>
        <c:noMultiLvlLbl val="0"/>
      </c:catAx>
      <c:valAx>
        <c:axId val="238522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of Evaluations Returned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0837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"Will this Session Influence Your Practice?" : All Sessions</a:t>
            </a:r>
          </a:p>
          <a:p>
            <a:pPr>
              <a:defRPr/>
            </a:pP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6"/>
            </a:solidFill>
            <a:ln>
              <a:solidFill>
                <a:sysClr val="windowText" lastClr="000000"/>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'Session Evaluations 1'!$H$97:$K$97</c:f>
              <c:strCache>
                <c:ptCount val="4"/>
                <c:pt idx="0">
                  <c:v>Not at all</c:v>
                </c:pt>
                <c:pt idx="1">
                  <c:v>A little</c:v>
                </c:pt>
                <c:pt idx="2">
                  <c:v>Somewhat</c:v>
                </c:pt>
                <c:pt idx="3">
                  <c:v>A Lot/Very Much</c:v>
                </c:pt>
              </c:strCache>
            </c:strRef>
          </c:cat>
          <c:val>
            <c:numRef>
              <c:f>'Session Evaluations 1'!$H$98:$K$98</c:f>
              <c:numCache>
                <c:formatCode>0%</c:formatCode>
                <c:ptCount val="4"/>
                <c:pt idx="0">
                  <c:v>3.5587188612099642E-3</c:v>
                </c:pt>
                <c:pt idx="1">
                  <c:v>2.1352313167259787E-2</c:v>
                </c:pt>
                <c:pt idx="2">
                  <c:v>0.19572953736654805</c:v>
                </c:pt>
                <c:pt idx="3">
                  <c:v>0.77935943060498225</c:v>
                </c:pt>
              </c:numCache>
            </c:numRef>
          </c:val>
          <c:extLst>
            <c:ext xmlns:c16="http://schemas.microsoft.com/office/drawing/2014/chart" uri="{C3380CC4-5D6E-409C-BE32-E72D297353CC}">
              <c16:uniqueId val="{00000000-3A5B-4C79-A2A0-965CCCDC5C35}"/>
            </c:ext>
          </c:extLst>
        </c:ser>
        <c:dLbls>
          <c:showLegendKey val="0"/>
          <c:showVal val="0"/>
          <c:showCatName val="0"/>
          <c:showSerName val="0"/>
          <c:showPercent val="0"/>
          <c:showBubbleSize val="0"/>
        </c:dLbls>
        <c:gapWidth val="219"/>
        <c:overlap val="-27"/>
        <c:axId val="1500837951"/>
        <c:axId val="238522399"/>
      </c:barChart>
      <c:catAx>
        <c:axId val="150083795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Assessment Category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522399"/>
        <c:crosses val="autoZero"/>
        <c:auto val="1"/>
        <c:lblAlgn val="ctr"/>
        <c:lblOffset val="100"/>
        <c:noMultiLvlLbl val="0"/>
      </c:catAx>
      <c:valAx>
        <c:axId val="238522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of Evaluations Returned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0837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"Did</a:t>
            </a:r>
            <a:r>
              <a:rPr lang="en-GB" baseline="0"/>
              <a:t> You Learn New Information in the Session?" : </a:t>
            </a:r>
            <a:r>
              <a:rPr lang="en-GB"/>
              <a:t>All Sessions</a:t>
            </a:r>
          </a:p>
          <a:p>
            <a:pPr>
              <a:defRPr/>
            </a:pP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solidFill>
                <a:sysClr val="windowText" lastClr="000000"/>
              </a:solidFill>
            </a:ln>
            <a:effectLst>
              <a:outerShdw blurRad="50800" dist="38100" dir="18900000" algn="bl" rotWithShape="0">
                <a:prstClr val="black">
                  <a:alpha val="40000"/>
                </a:prstClr>
              </a:outerShdw>
            </a:effectLst>
          </c:spPr>
          <c:dPt>
            <c:idx val="0"/>
            <c:bubble3D val="0"/>
            <c:spPr>
              <a:solidFill>
                <a:schemeClr val="accent1">
                  <a:shade val="58000"/>
                </a:schemeClr>
              </a:solidFill>
              <a:ln>
                <a:solidFill>
                  <a:sysClr val="windowText" lastClr="000000"/>
                </a:solid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F57C-4B3A-B2FC-64B7CD8A475F}"/>
              </c:ext>
            </c:extLst>
          </c:dPt>
          <c:dPt>
            <c:idx val="1"/>
            <c:bubble3D val="0"/>
            <c:spPr>
              <a:solidFill>
                <a:schemeClr val="accent1">
                  <a:shade val="86000"/>
                </a:schemeClr>
              </a:solidFill>
              <a:ln>
                <a:solidFill>
                  <a:sysClr val="windowText" lastClr="000000"/>
                </a:solid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3-F57C-4B3A-B2FC-64B7CD8A475F}"/>
              </c:ext>
            </c:extLst>
          </c:dPt>
          <c:dPt>
            <c:idx val="2"/>
            <c:bubble3D val="0"/>
            <c:spPr>
              <a:solidFill>
                <a:schemeClr val="accent1">
                  <a:tint val="86000"/>
                </a:schemeClr>
              </a:solidFill>
              <a:ln>
                <a:solidFill>
                  <a:sysClr val="windowText" lastClr="000000"/>
                </a:solid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5-F57C-4B3A-B2FC-64B7CD8A475F}"/>
              </c:ext>
            </c:extLst>
          </c:dPt>
          <c:dPt>
            <c:idx val="3"/>
            <c:bubble3D val="0"/>
            <c:spPr>
              <a:solidFill>
                <a:schemeClr val="accent1">
                  <a:tint val="58000"/>
                </a:schemeClr>
              </a:solidFill>
              <a:ln>
                <a:solidFill>
                  <a:sysClr val="windowText" lastClr="000000"/>
                </a:solid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7-F57C-4B3A-B2FC-64B7CD8A475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'Session Evaluations 1'!$H$3:$K$3</c:f>
              <c:strCache>
                <c:ptCount val="4"/>
                <c:pt idx="0">
                  <c:v>Not at all</c:v>
                </c:pt>
                <c:pt idx="1">
                  <c:v>A little</c:v>
                </c:pt>
                <c:pt idx="2">
                  <c:v>Somewhat</c:v>
                </c:pt>
                <c:pt idx="3">
                  <c:v>A Lot/Very Much</c:v>
                </c:pt>
              </c:strCache>
            </c:strRef>
          </c:cat>
          <c:val>
            <c:numRef>
              <c:f>'Session Evaluations 1'!$H$4:$K$4</c:f>
              <c:numCache>
                <c:formatCode>0%</c:formatCode>
                <c:ptCount val="4"/>
                <c:pt idx="0">
                  <c:v>4.6367851622874804E-3</c:v>
                </c:pt>
                <c:pt idx="1">
                  <c:v>5.8732612055641419E-2</c:v>
                </c:pt>
                <c:pt idx="2">
                  <c:v>0.27357032457496139</c:v>
                </c:pt>
                <c:pt idx="3">
                  <c:v>0.66306027820710978</c:v>
                </c:pt>
              </c:numCache>
            </c:numRef>
          </c:val>
          <c:extLst>
            <c:ext xmlns:c16="http://schemas.microsoft.com/office/drawing/2014/chart" uri="{C3380CC4-5D6E-409C-BE32-E72D297353CC}">
              <c16:uniqueId val="{00000000-E7E4-439C-8BA8-FB95654419A2}"/>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"Was the 'Level'</a:t>
            </a:r>
            <a:r>
              <a:rPr lang="en-GB" baseline="0"/>
              <a:t> of the Session Right?" : </a:t>
            </a:r>
            <a:r>
              <a:rPr lang="en-GB"/>
              <a:t>All Sessions</a:t>
            </a:r>
          </a:p>
          <a:p>
            <a:pPr>
              <a:defRPr/>
            </a:pP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solidFill>
                <a:sysClr val="windowText" lastClr="000000"/>
              </a:solidFill>
            </a:ln>
            <a:effectLst>
              <a:outerShdw blurRad="50800" dist="38100" algn="l" rotWithShape="0">
                <a:prstClr val="black">
                  <a:alpha val="40000"/>
                </a:prstClr>
              </a:outerShdw>
            </a:effectLst>
          </c:spPr>
          <c:dPt>
            <c:idx val="0"/>
            <c:bubble3D val="0"/>
            <c:spPr>
              <a:solidFill>
                <a:schemeClr val="accent2">
                  <a:shade val="65000"/>
                </a:schemeClr>
              </a:solidFill>
              <a:ln>
                <a:solidFill>
                  <a:sysClr val="windowText" lastClr="000000"/>
                </a:solidFill>
              </a:ln>
              <a:effectLst>
                <a:outerShdw blurRad="50800" dist="38100" algn="l" rotWithShape="0">
                  <a:prstClr val="black">
                    <a:alpha val="40000"/>
                  </a:prstClr>
                </a:outerShdw>
              </a:effectLst>
            </c:spPr>
            <c:extLst>
              <c:ext xmlns:c16="http://schemas.microsoft.com/office/drawing/2014/chart" uri="{C3380CC4-5D6E-409C-BE32-E72D297353CC}">
                <c16:uniqueId val="{00000001-49A0-4322-AFBE-37059A45342A}"/>
              </c:ext>
            </c:extLst>
          </c:dPt>
          <c:dPt>
            <c:idx val="1"/>
            <c:bubble3D val="0"/>
            <c:spPr>
              <a:solidFill>
                <a:schemeClr val="accent2"/>
              </a:solidFill>
              <a:ln>
                <a:solidFill>
                  <a:sysClr val="windowText" lastClr="000000"/>
                </a:solidFill>
              </a:ln>
              <a:effectLst>
                <a:outerShdw blurRad="50800" dist="38100" algn="l" rotWithShape="0">
                  <a:prstClr val="black">
                    <a:alpha val="40000"/>
                  </a:prstClr>
                </a:outerShdw>
              </a:effectLst>
            </c:spPr>
            <c:extLst>
              <c:ext xmlns:c16="http://schemas.microsoft.com/office/drawing/2014/chart" uri="{C3380CC4-5D6E-409C-BE32-E72D297353CC}">
                <c16:uniqueId val="{00000003-49A0-4322-AFBE-37059A45342A}"/>
              </c:ext>
            </c:extLst>
          </c:dPt>
          <c:dPt>
            <c:idx val="2"/>
            <c:bubble3D val="0"/>
            <c:spPr>
              <a:solidFill>
                <a:schemeClr val="accent2">
                  <a:tint val="65000"/>
                </a:schemeClr>
              </a:solidFill>
              <a:ln>
                <a:solidFill>
                  <a:sysClr val="windowText" lastClr="000000"/>
                </a:solidFill>
              </a:ln>
              <a:effectLst>
                <a:outerShdw blurRad="50800" dist="38100" algn="l" rotWithShape="0">
                  <a:prstClr val="black">
                    <a:alpha val="40000"/>
                  </a:prstClr>
                </a:outerShdw>
              </a:effectLst>
            </c:spPr>
            <c:extLst>
              <c:ext xmlns:c16="http://schemas.microsoft.com/office/drawing/2014/chart" uri="{C3380CC4-5D6E-409C-BE32-E72D297353CC}">
                <c16:uniqueId val="{00000005-49A0-4322-AFBE-37059A45342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'Session Evaluations 1'!$G$35:$I$35</c:f>
              <c:strCache>
                <c:ptCount val="3"/>
                <c:pt idx="0">
                  <c:v>Too Low</c:v>
                </c:pt>
                <c:pt idx="1">
                  <c:v>About Right</c:v>
                </c:pt>
                <c:pt idx="2">
                  <c:v>Too High</c:v>
                </c:pt>
              </c:strCache>
            </c:strRef>
          </c:cat>
          <c:val>
            <c:numRef>
              <c:f>'Session Evaluations 1'!$G$36:$I$36</c:f>
              <c:numCache>
                <c:formatCode>0%</c:formatCode>
                <c:ptCount val="3"/>
                <c:pt idx="0">
                  <c:v>1.7123287671232876E-3</c:v>
                </c:pt>
                <c:pt idx="1">
                  <c:v>0.98801369863013699</c:v>
                </c:pt>
                <c:pt idx="2">
                  <c:v>1.0273972602739725E-2</c:v>
                </c:pt>
              </c:numCache>
            </c:numRef>
          </c:val>
          <c:extLst>
            <c:ext xmlns:c16="http://schemas.microsoft.com/office/drawing/2014/chart" uri="{C3380CC4-5D6E-409C-BE32-E72D297353CC}">
              <c16:uniqueId val="{00000000-8764-45F7-A1FB-EB6D7093E5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"Will this Session Enhance Your Competance" : All Sessions</a:t>
            </a:r>
          </a:p>
          <a:p>
            <a:pPr>
              <a:defRPr/>
            </a:pP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solidFill>
                <a:sysClr val="windowText" lastClr="000000"/>
              </a:solidFill>
            </a:ln>
            <a:effectLst>
              <a:outerShdw blurRad="50800" dist="38100" algn="l" rotWithShape="0">
                <a:prstClr val="black">
                  <a:alpha val="40000"/>
                </a:prstClr>
              </a:outerShdw>
            </a:effectLst>
          </c:spPr>
          <c:dPt>
            <c:idx val="0"/>
            <c:bubble3D val="0"/>
            <c:spPr>
              <a:solidFill>
                <a:schemeClr val="accent4">
                  <a:shade val="58000"/>
                </a:schemeClr>
              </a:solidFill>
              <a:ln>
                <a:solidFill>
                  <a:sysClr val="windowText" lastClr="000000"/>
                </a:solidFill>
              </a:ln>
              <a:effectLst>
                <a:outerShdw blurRad="50800" dist="38100" algn="l" rotWithShape="0">
                  <a:prstClr val="black">
                    <a:alpha val="40000"/>
                  </a:prstClr>
                </a:outerShdw>
              </a:effectLst>
            </c:spPr>
            <c:extLst>
              <c:ext xmlns:c16="http://schemas.microsoft.com/office/drawing/2014/chart" uri="{C3380CC4-5D6E-409C-BE32-E72D297353CC}">
                <c16:uniqueId val="{00000001-854B-400B-87B4-D5188F3E1CA4}"/>
              </c:ext>
            </c:extLst>
          </c:dPt>
          <c:dPt>
            <c:idx val="1"/>
            <c:bubble3D val="0"/>
            <c:spPr>
              <a:solidFill>
                <a:schemeClr val="accent4">
                  <a:shade val="86000"/>
                </a:schemeClr>
              </a:solidFill>
              <a:ln>
                <a:solidFill>
                  <a:sysClr val="windowText" lastClr="000000"/>
                </a:solidFill>
              </a:ln>
              <a:effectLst>
                <a:outerShdw blurRad="50800" dist="38100" algn="l" rotWithShape="0">
                  <a:prstClr val="black">
                    <a:alpha val="40000"/>
                  </a:prstClr>
                </a:outerShdw>
              </a:effectLst>
            </c:spPr>
            <c:extLst>
              <c:ext xmlns:c16="http://schemas.microsoft.com/office/drawing/2014/chart" uri="{C3380CC4-5D6E-409C-BE32-E72D297353CC}">
                <c16:uniqueId val="{00000003-854B-400B-87B4-D5188F3E1CA4}"/>
              </c:ext>
            </c:extLst>
          </c:dPt>
          <c:dPt>
            <c:idx val="2"/>
            <c:bubble3D val="0"/>
            <c:spPr>
              <a:solidFill>
                <a:schemeClr val="accent4">
                  <a:tint val="86000"/>
                </a:schemeClr>
              </a:solidFill>
              <a:ln>
                <a:solidFill>
                  <a:sysClr val="windowText" lastClr="000000"/>
                </a:solidFill>
              </a:ln>
              <a:effectLst>
                <a:outerShdw blurRad="50800" dist="38100" algn="l" rotWithShape="0">
                  <a:prstClr val="black">
                    <a:alpha val="40000"/>
                  </a:prstClr>
                </a:outerShdw>
              </a:effectLst>
            </c:spPr>
            <c:extLst>
              <c:ext xmlns:c16="http://schemas.microsoft.com/office/drawing/2014/chart" uri="{C3380CC4-5D6E-409C-BE32-E72D297353CC}">
                <c16:uniqueId val="{00000005-854B-400B-87B4-D5188F3E1CA4}"/>
              </c:ext>
            </c:extLst>
          </c:dPt>
          <c:dPt>
            <c:idx val="3"/>
            <c:bubble3D val="0"/>
            <c:spPr>
              <a:solidFill>
                <a:schemeClr val="accent4">
                  <a:tint val="58000"/>
                </a:schemeClr>
              </a:solidFill>
              <a:ln>
                <a:solidFill>
                  <a:sysClr val="windowText" lastClr="000000"/>
                </a:solidFill>
              </a:ln>
              <a:effectLst>
                <a:outerShdw blurRad="50800" dist="38100" algn="l" rotWithShape="0">
                  <a:prstClr val="black">
                    <a:alpha val="40000"/>
                  </a:prstClr>
                </a:outerShdw>
              </a:effectLst>
            </c:spPr>
            <c:extLst>
              <c:ext xmlns:c16="http://schemas.microsoft.com/office/drawing/2014/chart" uri="{C3380CC4-5D6E-409C-BE32-E72D297353CC}">
                <c16:uniqueId val="{00000007-854B-400B-87B4-D5188F3E1C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'Session Evaluations 1'!$H$66:$K$66</c:f>
              <c:strCache>
                <c:ptCount val="4"/>
                <c:pt idx="0">
                  <c:v>Not at all</c:v>
                </c:pt>
                <c:pt idx="1">
                  <c:v>A little</c:v>
                </c:pt>
                <c:pt idx="2">
                  <c:v>Somewhat</c:v>
                </c:pt>
                <c:pt idx="3">
                  <c:v>A Lot/Very Much</c:v>
                </c:pt>
              </c:strCache>
            </c:strRef>
          </c:cat>
          <c:val>
            <c:numRef>
              <c:f>'Session Evaluations 1'!$H$67:$K$67</c:f>
              <c:numCache>
                <c:formatCode>0%</c:formatCode>
                <c:ptCount val="4"/>
                <c:pt idx="0">
                  <c:v>3.4423407917383822E-3</c:v>
                </c:pt>
                <c:pt idx="1">
                  <c:v>2.5817555938037865E-2</c:v>
                </c:pt>
                <c:pt idx="2">
                  <c:v>0.22203098106712565</c:v>
                </c:pt>
                <c:pt idx="3">
                  <c:v>0.74870912220309815</c:v>
                </c:pt>
              </c:numCache>
            </c:numRef>
          </c:val>
          <c:extLst>
            <c:ext xmlns:c16="http://schemas.microsoft.com/office/drawing/2014/chart" uri="{C3380CC4-5D6E-409C-BE32-E72D297353CC}">
              <c16:uniqueId val="{00000000-17CC-427F-8721-ADF2F89D097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"Will this Session Influence Your Practice?" : All Sessions</a:t>
            </a:r>
          </a:p>
          <a:p>
            <a:pPr>
              <a:defRPr/>
            </a:pP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solidFill>
                <a:sysClr val="windowText" lastClr="000000"/>
              </a:solidFill>
            </a:ln>
            <a:effectLst>
              <a:outerShdw blurRad="50800" dist="38100" algn="l" rotWithShape="0">
                <a:prstClr val="black">
                  <a:alpha val="40000"/>
                </a:prstClr>
              </a:outerShdw>
            </a:effectLst>
          </c:spPr>
          <c:dPt>
            <c:idx val="0"/>
            <c:bubble3D val="0"/>
            <c:spPr>
              <a:solidFill>
                <a:schemeClr val="accent6">
                  <a:shade val="58000"/>
                </a:schemeClr>
              </a:solidFill>
              <a:ln>
                <a:solidFill>
                  <a:sysClr val="windowText" lastClr="000000"/>
                </a:solidFill>
              </a:ln>
              <a:effectLst>
                <a:outerShdw blurRad="50800" dist="38100" algn="l" rotWithShape="0">
                  <a:prstClr val="black">
                    <a:alpha val="40000"/>
                  </a:prstClr>
                </a:outerShdw>
              </a:effectLst>
            </c:spPr>
            <c:extLst>
              <c:ext xmlns:c16="http://schemas.microsoft.com/office/drawing/2014/chart" uri="{C3380CC4-5D6E-409C-BE32-E72D297353CC}">
                <c16:uniqueId val="{00000001-9AEF-46E1-B0D6-C9C4893919A6}"/>
              </c:ext>
            </c:extLst>
          </c:dPt>
          <c:dPt>
            <c:idx val="1"/>
            <c:bubble3D val="0"/>
            <c:spPr>
              <a:solidFill>
                <a:schemeClr val="accent6">
                  <a:shade val="86000"/>
                </a:schemeClr>
              </a:solidFill>
              <a:ln>
                <a:solidFill>
                  <a:sysClr val="windowText" lastClr="000000"/>
                </a:solidFill>
              </a:ln>
              <a:effectLst>
                <a:outerShdw blurRad="50800" dist="38100" algn="l" rotWithShape="0">
                  <a:prstClr val="black">
                    <a:alpha val="40000"/>
                  </a:prstClr>
                </a:outerShdw>
              </a:effectLst>
            </c:spPr>
            <c:extLst>
              <c:ext xmlns:c16="http://schemas.microsoft.com/office/drawing/2014/chart" uri="{C3380CC4-5D6E-409C-BE32-E72D297353CC}">
                <c16:uniqueId val="{00000003-9AEF-46E1-B0D6-C9C4893919A6}"/>
              </c:ext>
            </c:extLst>
          </c:dPt>
          <c:dPt>
            <c:idx val="2"/>
            <c:bubble3D val="0"/>
            <c:spPr>
              <a:solidFill>
                <a:schemeClr val="accent6">
                  <a:tint val="86000"/>
                </a:schemeClr>
              </a:solidFill>
              <a:ln>
                <a:solidFill>
                  <a:sysClr val="windowText" lastClr="000000"/>
                </a:solidFill>
              </a:ln>
              <a:effectLst>
                <a:outerShdw blurRad="50800" dist="38100" algn="l" rotWithShape="0">
                  <a:prstClr val="black">
                    <a:alpha val="40000"/>
                  </a:prstClr>
                </a:outerShdw>
              </a:effectLst>
            </c:spPr>
            <c:extLst>
              <c:ext xmlns:c16="http://schemas.microsoft.com/office/drawing/2014/chart" uri="{C3380CC4-5D6E-409C-BE32-E72D297353CC}">
                <c16:uniqueId val="{00000005-9AEF-46E1-B0D6-C9C4893919A6}"/>
              </c:ext>
            </c:extLst>
          </c:dPt>
          <c:dPt>
            <c:idx val="3"/>
            <c:bubble3D val="0"/>
            <c:spPr>
              <a:solidFill>
                <a:schemeClr val="accent6">
                  <a:tint val="58000"/>
                </a:schemeClr>
              </a:solidFill>
              <a:ln>
                <a:solidFill>
                  <a:sysClr val="windowText" lastClr="000000"/>
                </a:solidFill>
              </a:ln>
              <a:effectLst>
                <a:outerShdw blurRad="50800" dist="38100" algn="l" rotWithShape="0">
                  <a:prstClr val="black">
                    <a:alpha val="40000"/>
                  </a:prstClr>
                </a:outerShdw>
              </a:effectLst>
            </c:spPr>
            <c:extLst>
              <c:ext xmlns:c16="http://schemas.microsoft.com/office/drawing/2014/chart" uri="{C3380CC4-5D6E-409C-BE32-E72D297353CC}">
                <c16:uniqueId val="{00000007-9AEF-46E1-B0D6-C9C4893919A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'Session Evaluations 1'!$H$97:$K$97</c:f>
              <c:strCache>
                <c:ptCount val="4"/>
                <c:pt idx="0">
                  <c:v>Not at all</c:v>
                </c:pt>
                <c:pt idx="1">
                  <c:v>A little</c:v>
                </c:pt>
                <c:pt idx="2">
                  <c:v>Somewhat</c:v>
                </c:pt>
                <c:pt idx="3">
                  <c:v>A Lot/Very Much</c:v>
                </c:pt>
              </c:strCache>
            </c:strRef>
          </c:cat>
          <c:val>
            <c:numRef>
              <c:f>'Session Evaluations 1'!$H$98:$K$98</c:f>
              <c:numCache>
                <c:formatCode>0%</c:formatCode>
                <c:ptCount val="4"/>
                <c:pt idx="0">
                  <c:v>3.5587188612099642E-3</c:v>
                </c:pt>
                <c:pt idx="1">
                  <c:v>2.1352313167259787E-2</c:v>
                </c:pt>
                <c:pt idx="2">
                  <c:v>0.19572953736654805</c:v>
                </c:pt>
                <c:pt idx="3">
                  <c:v>0.77935943060498225</c:v>
                </c:pt>
              </c:numCache>
            </c:numRef>
          </c:val>
          <c:extLst>
            <c:ext xmlns:c16="http://schemas.microsoft.com/office/drawing/2014/chart" uri="{C3380CC4-5D6E-409C-BE32-E72D297353CC}">
              <c16:uniqueId val="{00000000-D6A5-4963-BFE0-360651A6ADE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"Did</a:t>
            </a:r>
            <a:r>
              <a:rPr lang="en-GB" baseline="0"/>
              <a:t> You Learn New Information in the Session?"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'Session Evaluations 1'!$H$3</c:f>
              <c:strCache>
                <c:ptCount val="1"/>
                <c:pt idx="0">
                  <c:v>Not at all</c:v>
                </c:pt>
              </c:strCache>
            </c:strRef>
          </c:tx>
          <c:spPr>
            <a:solidFill>
              <a:schemeClr val="accent1">
                <a:shade val="58000"/>
              </a:schemeClr>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'Session Evaluations 1'!$B$4:$B$32</c:f>
              <c:strCache>
                <c:ptCount val="29"/>
                <c:pt idx="0">
                  <c:v>All</c:v>
                </c:pt>
                <c:pt idx="1">
                  <c:v>The History and Philosophy of Palliative Care</c:v>
                </c:pt>
                <c:pt idx="2">
                  <c:v>Pain-A Complex Business</c:v>
                </c:pt>
                <c:pt idx="3">
                  <c:v>How bad is it? Pain assessment</c:v>
                </c:pt>
                <c:pt idx="4">
                  <c:v>Opioid Analgesics</c:v>
                </c:pt>
                <c:pt idx="5">
                  <c:v>Alternative Analgesics</c:v>
                </c:pt>
                <c:pt idx="6">
                  <c:v>Opiods Continued</c:v>
                </c:pt>
                <c:pt idx="7">
                  <c:v>What's the Alternative? - Methadone, Ketamine and Adjuvants</c:v>
                </c:pt>
                <c:pt idx="8">
                  <c:v>The Pharmacological Management of Anxiety and Depression</c:v>
                </c:pt>
                <c:pt idx="9">
                  <c:v>Fatigue and Breathlessness</c:v>
                </c:pt>
                <c:pt idx="10">
                  <c:v>Nausea and Vomiting</c:v>
                </c:pt>
                <c:pt idx="11">
                  <c:v>Spiritual Crises</c:v>
                </c:pt>
                <c:pt idx="12">
                  <c:v>Hypercalcaemia</c:v>
                </c:pt>
                <c:pt idx="13">
                  <c:v>Malignant Spinal Cord Compression</c:v>
                </c:pt>
                <c:pt idx="14">
                  <c:v>Supporting Children when a Loved One is Dying</c:v>
                </c:pt>
                <c:pt idx="15">
                  <c:v>Superior Vena Cava Obstruction</c:v>
                </c:pt>
                <c:pt idx="16">
                  <c:v>Neutropenic sepsis</c:v>
                </c:pt>
                <c:pt idx="17">
                  <c:v>Haemorrhage</c:v>
                </c:pt>
                <c:pt idx="18">
                  <c:v>Thinking and talking about ACP</c:v>
                </c:pt>
                <c:pt idx="19">
                  <c:v>Mental Capacity Assessment and Best Interest Decision making</c:v>
                </c:pt>
                <c:pt idx="20">
                  <c:v>Recording ACP - Advance statements, Named spokesperson and Advance Decision to Refuse Treatment</c:v>
                </c:pt>
                <c:pt idx="21">
                  <c:v>Lasting Power of Attorney, uDNACPR, EHCPs &amp; Sharing ACP</c:v>
                </c:pt>
                <c:pt idx="22">
                  <c:v>Palliative care for people with Learning Difficulties - Are We Prepared?</c:v>
                </c:pt>
                <c:pt idx="23">
                  <c:v>Scenarios</c:v>
                </c:pt>
                <c:pt idx="24">
                  <c:v>Resilience and Self-Care</c:v>
                </c:pt>
                <c:pt idx="25">
                  <c:v>Session 1 &amp; 2 - Opioids Analgesics and Opioids Continued</c:v>
                </c:pt>
                <c:pt idx="26">
                  <c:v>Agitation</c:v>
                </c:pt>
                <c:pt idx="27">
                  <c:v>ACP Quiz</c:v>
                </c:pt>
                <c:pt idx="28">
                  <c:v>What Happened Next Scenarios</c:v>
                </c:pt>
              </c:strCache>
            </c:strRef>
          </c:cat>
          <c:val>
            <c:numRef>
              <c:f>'Session Evaluations 1'!$H$4:$H$32</c:f>
              <c:numCache>
                <c:formatCode>0%</c:formatCode>
                <c:ptCount val="29"/>
                <c:pt idx="0">
                  <c:v>4.6367851622874804E-3</c:v>
                </c:pt>
                <c:pt idx="1">
                  <c:v>0</c:v>
                </c:pt>
                <c:pt idx="2">
                  <c:v>0</c:v>
                </c:pt>
                <c:pt idx="3">
                  <c:v>0</c:v>
                </c:pt>
                <c:pt idx="4">
                  <c:v>0</c:v>
                </c:pt>
                <c:pt idx="6">
                  <c:v>0</c:v>
                </c:pt>
                <c:pt idx="7">
                  <c:v>0</c:v>
                </c:pt>
                <c:pt idx="8">
                  <c:v>0</c:v>
                </c:pt>
                <c:pt idx="9">
                  <c:v>0</c:v>
                </c:pt>
                <c:pt idx="10">
                  <c:v>0</c:v>
                </c:pt>
                <c:pt idx="11">
                  <c:v>0</c:v>
                </c:pt>
                <c:pt idx="12">
                  <c:v>0</c:v>
                </c:pt>
                <c:pt idx="13">
                  <c:v>0</c:v>
                </c:pt>
                <c:pt idx="14">
                  <c:v>3.3333333333333333E-2</c:v>
                </c:pt>
                <c:pt idx="15">
                  <c:v>0</c:v>
                </c:pt>
                <c:pt idx="16">
                  <c:v>0</c:v>
                </c:pt>
                <c:pt idx="17">
                  <c:v>0</c:v>
                </c:pt>
                <c:pt idx="18">
                  <c:v>0.04</c:v>
                </c:pt>
                <c:pt idx="19">
                  <c:v>4.3478260869565216E-2</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804E-457E-AB7B-024BD396EDEE}"/>
            </c:ext>
          </c:extLst>
        </c:ser>
        <c:ser>
          <c:idx val="1"/>
          <c:order val="1"/>
          <c:tx>
            <c:strRef>
              <c:f>'Session Evaluations 1'!$I$3</c:f>
              <c:strCache>
                <c:ptCount val="1"/>
                <c:pt idx="0">
                  <c:v>A little</c:v>
                </c:pt>
              </c:strCache>
            </c:strRef>
          </c:tx>
          <c:spPr>
            <a:solidFill>
              <a:schemeClr val="accent1">
                <a:shade val="86000"/>
              </a:schemeClr>
            </a:solidFill>
            <a:ln>
              <a:solidFill>
                <a:schemeClr val="tx1"/>
              </a:solid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'Session Evaluations 1'!$B$4:$B$32</c:f>
              <c:strCache>
                <c:ptCount val="29"/>
                <c:pt idx="0">
                  <c:v>All</c:v>
                </c:pt>
                <c:pt idx="1">
                  <c:v>The History and Philosophy of Palliative Care</c:v>
                </c:pt>
                <c:pt idx="2">
                  <c:v>Pain-A Complex Business</c:v>
                </c:pt>
                <c:pt idx="3">
                  <c:v>How bad is it? Pain assessment</c:v>
                </c:pt>
                <c:pt idx="4">
                  <c:v>Opioid Analgesics</c:v>
                </c:pt>
                <c:pt idx="5">
                  <c:v>Alternative Analgesics</c:v>
                </c:pt>
                <c:pt idx="6">
                  <c:v>Opiods Continued</c:v>
                </c:pt>
                <c:pt idx="7">
                  <c:v>What's the Alternative? - Methadone, Ketamine and Adjuvants</c:v>
                </c:pt>
                <c:pt idx="8">
                  <c:v>The Pharmacological Management of Anxiety and Depression</c:v>
                </c:pt>
                <c:pt idx="9">
                  <c:v>Fatigue and Breathlessness</c:v>
                </c:pt>
                <c:pt idx="10">
                  <c:v>Nausea and Vomiting</c:v>
                </c:pt>
                <c:pt idx="11">
                  <c:v>Spiritual Crises</c:v>
                </c:pt>
                <c:pt idx="12">
                  <c:v>Hypercalcaemia</c:v>
                </c:pt>
                <c:pt idx="13">
                  <c:v>Malignant Spinal Cord Compression</c:v>
                </c:pt>
                <c:pt idx="14">
                  <c:v>Supporting Children when a Loved One is Dying</c:v>
                </c:pt>
                <c:pt idx="15">
                  <c:v>Superior Vena Cava Obstruction</c:v>
                </c:pt>
                <c:pt idx="16">
                  <c:v>Neutropenic sepsis</c:v>
                </c:pt>
                <c:pt idx="17">
                  <c:v>Haemorrhage</c:v>
                </c:pt>
                <c:pt idx="18">
                  <c:v>Thinking and talking about ACP</c:v>
                </c:pt>
                <c:pt idx="19">
                  <c:v>Mental Capacity Assessment and Best Interest Decision making</c:v>
                </c:pt>
                <c:pt idx="20">
                  <c:v>Recording ACP - Advance statements, Named spokesperson and Advance Decision to Refuse Treatment</c:v>
                </c:pt>
                <c:pt idx="21">
                  <c:v>Lasting Power of Attorney, uDNACPR, EHCPs &amp; Sharing ACP</c:v>
                </c:pt>
                <c:pt idx="22">
                  <c:v>Palliative care for people with Learning Difficulties - Are We Prepared?</c:v>
                </c:pt>
                <c:pt idx="23">
                  <c:v>Scenarios</c:v>
                </c:pt>
                <c:pt idx="24">
                  <c:v>Resilience and Self-Care</c:v>
                </c:pt>
                <c:pt idx="25">
                  <c:v>Session 1 &amp; 2 - Opioids Analgesics and Opioids Continued</c:v>
                </c:pt>
                <c:pt idx="26">
                  <c:v>Agitation</c:v>
                </c:pt>
                <c:pt idx="27">
                  <c:v>ACP Quiz</c:v>
                </c:pt>
                <c:pt idx="28">
                  <c:v>What Happened Next Scenarios</c:v>
                </c:pt>
              </c:strCache>
            </c:strRef>
          </c:cat>
          <c:val>
            <c:numRef>
              <c:f>'Session Evaluations 1'!$I$4:$I$32</c:f>
              <c:numCache>
                <c:formatCode>0%</c:formatCode>
                <c:ptCount val="29"/>
                <c:pt idx="0">
                  <c:v>5.8732612055641419E-2</c:v>
                </c:pt>
                <c:pt idx="1">
                  <c:v>0.1</c:v>
                </c:pt>
                <c:pt idx="2">
                  <c:v>0</c:v>
                </c:pt>
                <c:pt idx="3">
                  <c:v>7.407407407407407E-2</c:v>
                </c:pt>
                <c:pt idx="4">
                  <c:v>5.2631578947368418E-2</c:v>
                </c:pt>
                <c:pt idx="6">
                  <c:v>0.1</c:v>
                </c:pt>
                <c:pt idx="7">
                  <c:v>0</c:v>
                </c:pt>
                <c:pt idx="8">
                  <c:v>0</c:v>
                </c:pt>
                <c:pt idx="9">
                  <c:v>3.7037037037037035E-2</c:v>
                </c:pt>
                <c:pt idx="10">
                  <c:v>3.7037037037037035E-2</c:v>
                </c:pt>
                <c:pt idx="11">
                  <c:v>0.10344827586206896</c:v>
                </c:pt>
                <c:pt idx="12">
                  <c:v>0.10344827586206896</c:v>
                </c:pt>
                <c:pt idx="13">
                  <c:v>0.17241379310344829</c:v>
                </c:pt>
                <c:pt idx="14">
                  <c:v>3.3333333333333333E-2</c:v>
                </c:pt>
                <c:pt idx="15">
                  <c:v>7.1428571428571425E-2</c:v>
                </c:pt>
                <c:pt idx="16">
                  <c:v>7.407407407407407E-2</c:v>
                </c:pt>
                <c:pt idx="17">
                  <c:v>0.12</c:v>
                </c:pt>
                <c:pt idx="18">
                  <c:v>0</c:v>
                </c:pt>
                <c:pt idx="19">
                  <c:v>8.6956521739130432E-2</c:v>
                </c:pt>
                <c:pt idx="20">
                  <c:v>4.1666666666666664E-2</c:v>
                </c:pt>
                <c:pt idx="21">
                  <c:v>4.3478260869565216E-2</c:v>
                </c:pt>
                <c:pt idx="22">
                  <c:v>7.6923076923076927E-2</c:v>
                </c:pt>
                <c:pt idx="23">
                  <c:v>0</c:v>
                </c:pt>
                <c:pt idx="24">
                  <c:v>3.8461538461538464E-2</c:v>
                </c:pt>
                <c:pt idx="25">
                  <c:v>0</c:v>
                </c:pt>
                <c:pt idx="26">
                  <c:v>0</c:v>
                </c:pt>
                <c:pt idx="27">
                  <c:v>7.6923076923076927E-2</c:v>
                </c:pt>
                <c:pt idx="28">
                  <c:v>0</c:v>
                </c:pt>
              </c:numCache>
            </c:numRef>
          </c:val>
          <c:extLst>
            <c:ext xmlns:c16="http://schemas.microsoft.com/office/drawing/2014/chart" uri="{C3380CC4-5D6E-409C-BE32-E72D297353CC}">
              <c16:uniqueId val="{00000001-804E-457E-AB7B-024BD396EDEE}"/>
            </c:ext>
          </c:extLst>
        </c:ser>
        <c:ser>
          <c:idx val="2"/>
          <c:order val="2"/>
          <c:tx>
            <c:strRef>
              <c:f>'Session Evaluations 1'!$J$3</c:f>
              <c:strCache>
                <c:ptCount val="1"/>
                <c:pt idx="0">
                  <c:v>Somewhat</c:v>
                </c:pt>
              </c:strCache>
            </c:strRef>
          </c:tx>
          <c:spPr>
            <a:solidFill>
              <a:schemeClr val="accent1">
                <a:tint val="86000"/>
              </a:schemeClr>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'Session Evaluations 1'!$B$4:$B$32</c:f>
              <c:strCache>
                <c:ptCount val="29"/>
                <c:pt idx="0">
                  <c:v>All</c:v>
                </c:pt>
                <c:pt idx="1">
                  <c:v>The History and Philosophy of Palliative Care</c:v>
                </c:pt>
                <c:pt idx="2">
                  <c:v>Pain-A Complex Business</c:v>
                </c:pt>
                <c:pt idx="3">
                  <c:v>How bad is it? Pain assessment</c:v>
                </c:pt>
                <c:pt idx="4">
                  <c:v>Opioid Analgesics</c:v>
                </c:pt>
                <c:pt idx="5">
                  <c:v>Alternative Analgesics</c:v>
                </c:pt>
                <c:pt idx="6">
                  <c:v>Opiods Continued</c:v>
                </c:pt>
                <c:pt idx="7">
                  <c:v>What's the Alternative? - Methadone, Ketamine and Adjuvants</c:v>
                </c:pt>
                <c:pt idx="8">
                  <c:v>The Pharmacological Management of Anxiety and Depression</c:v>
                </c:pt>
                <c:pt idx="9">
                  <c:v>Fatigue and Breathlessness</c:v>
                </c:pt>
                <c:pt idx="10">
                  <c:v>Nausea and Vomiting</c:v>
                </c:pt>
                <c:pt idx="11">
                  <c:v>Spiritual Crises</c:v>
                </c:pt>
                <c:pt idx="12">
                  <c:v>Hypercalcaemia</c:v>
                </c:pt>
                <c:pt idx="13">
                  <c:v>Malignant Spinal Cord Compression</c:v>
                </c:pt>
                <c:pt idx="14">
                  <c:v>Supporting Children when a Loved One is Dying</c:v>
                </c:pt>
                <c:pt idx="15">
                  <c:v>Superior Vena Cava Obstruction</c:v>
                </c:pt>
                <c:pt idx="16">
                  <c:v>Neutropenic sepsis</c:v>
                </c:pt>
                <c:pt idx="17">
                  <c:v>Haemorrhage</c:v>
                </c:pt>
                <c:pt idx="18">
                  <c:v>Thinking and talking about ACP</c:v>
                </c:pt>
                <c:pt idx="19">
                  <c:v>Mental Capacity Assessment and Best Interest Decision making</c:v>
                </c:pt>
                <c:pt idx="20">
                  <c:v>Recording ACP - Advance statements, Named spokesperson and Advance Decision to Refuse Treatment</c:v>
                </c:pt>
                <c:pt idx="21">
                  <c:v>Lasting Power of Attorney, uDNACPR, EHCPs &amp; Sharing ACP</c:v>
                </c:pt>
                <c:pt idx="22">
                  <c:v>Palliative care for people with Learning Difficulties - Are We Prepared?</c:v>
                </c:pt>
                <c:pt idx="23">
                  <c:v>Scenarios</c:v>
                </c:pt>
                <c:pt idx="24">
                  <c:v>Resilience and Self-Care</c:v>
                </c:pt>
                <c:pt idx="25">
                  <c:v>Session 1 &amp; 2 - Opioids Analgesics and Opioids Continued</c:v>
                </c:pt>
                <c:pt idx="26">
                  <c:v>Agitation</c:v>
                </c:pt>
                <c:pt idx="27">
                  <c:v>ACP Quiz</c:v>
                </c:pt>
                <c:pt idx="28">
                  <c:v>What Happened Next Scenarios</c:v>
                </c:pt>
              </c:strCache>
            </c:strRef>
          </c:cat>
          <c:val>
            <c:numRef>
              <c:f>'Session Evaluations 1'!$J$4:$J$32</c:f>
              <c:numCache>
                <c:formatCode>0%</c:formatCode>
                <c:ptCount val="29"/>
                <c:pt idx="0">
                  <c:v>0.27357032457496139</c:v>
                </c:pt>
                <c:pt idx="1">
                  <c:v>0.36666666666666664</c:v>
                </c:pt>
                <c:pt idx="2">
                  <c:v>0.2857142857142857</c:v>
                </c:pt>
                <c:pt idx="3">
                  <c:v>0.22222222222222221</c:v>
                </c:pt>
                <c:pt idx="4">
                  <c:v>0.21052631578947367</c:v>
                </c:pt>
                <c:pt idx="6">
                  <c:v>0.2</c:v>
                </c:pt>
                <c:pt idx="7">
                  <c:v>0.29629629629629628</c:v>
                </c:pt>
                <c:pt idx="8">
                  <c:v>0.39393939393939392</c:v>
                </c:pt>
                <c:pt idx="9">
                  <c:v>0.33333333333333331</c:v>
                </c:pt>
                <c:pt idx="10">
                  <c:v>0.14814814814814814</c:v>
                </c:pt>
                <c:pt idx="11">
                  <c:v>0.41379310344827586</c:v>
                </c:pt>
                <c:pt idx="12">
                  <c:v>0.17241379310344829</c:v>
                </c:pt>
                <c:pt idx="13">
                  <c:v>0.27586206896551724</c:v>
                </c:pt>
                <c:pt idx="14">
                  <c:v>0.2</c:v>
                </c:pt>
                <c:pt idx="15">
                  <c:v>0.2857142857142857</c:v>
                </c:pt>
                <c:pt idx="16">
                  <c:v>0.44444444444444442</c:v>
                </c:pt>
                <c:pt idx="17">
                  <c:v>0.28000000000000003</c:v>
                </c:pt>
                <c:pt idx="18">
                  <c:v>0.24</c:v>
                </c:pt>
                <c:pt idx="19">
                  <c:v>8.6956521739130432E-2</c:v>
                </c:pt>
                <c:pt idx="20">
                  <c:v>0.16666666666666666</c:v>
                </c:pt>
                <c:pt idx="21">
                  <c:v>0.21739130434782608</c:v>
                </c:pt>
                <c:pt idx="22">
                  <c:v>0.15384615384615385</c:v>
                </c:pt>
                <c:pt idx="23">
                  <c:v>0.15384615384615385</c:v>
                </c:pt>
                <c:pt idx="24">
                  <c:v>0.23076923076923078</c:v>
                </c:pt>
                <c:pt idx="25">
                  <c:v>0.7142857142857143</c:v>
                </c:pt>
                <c:pt idx="26">
                  <c:v>0.5</c:v>
                </c:pt>
                <c:pt idx="27">
                  <c:v>0.38461538461538464</c:v>
                </c:pt>
                <c:pt idx="28">
                  <c:v>0.30769230769230771</c:v>
                </c:pt>
              </c:numCache>
            </c:numRef>
          </c:val>
          <c:extLst>
            <c:ext xmlns:c16="http://schemas.microsoft.com/office/drawing/2014/chart" uri="{C3380CC4-5D6E-409C-BE32-E72D297353CC}">
              <c16:uniqueId val="{00000002-804E-457E-AB7B-024BD396EDEE}"/>
            </c:ext>
          </c:extLst>
        </c:ser>
        <c:ser>
          <c:idx val="3"/>
          <c:order val="3"/>
          <c:tx>
            <c:strRef>
              <c:f>'Session Evaluations 1'!$K$3</c:f>
              <c:strCache>
                <c:ptCount val="1"/>
                <c:pt idx="0">
                  <c:v>A Lot/Very Much</c:v>
                </c:pt>
              </c:strCache>
            </c:strRef>
          </c:tx>
          <c:spPr>
            <a:solidFill>
              <a:schemeClr val="accent1">
                <a:tint val="58000"/>
              </a:schemeClr>
            </a:solidFill>
            <a:ln>
              <a:solidFill>
                <a:schemeClr val="tx1"/>
              </a:solid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'Session Evaluations 1'!$B$4:$B$32</c:f>
              <c:strCache>
                <c:ptCount val="29"/>
                <c:pt idx="0">
                  <c:v>All</c:v>
                </c:pt>
                <c:pt idx="1">
                  <c:v>The History and Philosophy of Palliative Care</c:v>
                </c:pt>
                <c:pt idx="2">
                  <c:v>Pain-A Complex Business</c:v>
                </c:pt>
                <c:pt idx="3">
                  <c:v>How bad is it? Pain assessment</c:v>
                </c:pt>
                <c:pt idx="4">
                  <c:v>Opioid Analgesics</c:v>
                </c:pt>
                <c:pt idx="5">
                  <c:v>Alternative Analgesics</c:v>
                </c:pt>
                <c:pt idx="6">
                  <c:v>Opiods Continued</c:v>
                </c:pt>
                <c:pt idx="7">
                  <c:v>What's the Alternative? - Methadone, Ketamine and Adjuvants</c:v>
                </c:pt>
                <c:pt idx="8">
                  <c:v>The Pharmacological Management of Anxiety and Depression</c:v>
                </c:pt>
                <c:pt idx="9">
                  <c:v>Fatigue and Breathlessness</c:v>
                </c:pt>
                <c:pt idx="10">
                  <c:v>Nausea and Vomiting</c:v>
                </c:pt>
                <c:pt idx="11">
                  <c:v>Spiritual Crises</c:v>
                </c:pt>
                <c:pt idx="12">
                  <c:v>Hypercalcaemia</c:v>
                </c:pt>
                <c:pt idx="13">
                  <c:v>Malignant Spinal Cord Compression</c:v>
                </c:pt>
                <c:pt idx="14">
                  <c:v>Supporting Children when a Loved One is Dying</c:v>
                </c:pt>
                <c:pt idx="15">
                  <c:v>Superior Vena Cava Obstruction</c:v>
                </c:pt>
                <c:pt idx="16">
                  <c:v>Neutropenic sepsis</c:v>
                </c:pt>
                <c:pt idx="17">
                  <c:v>Haemorrhage</c:v>
                </c:pt>
                <c:pt idx="18">
                  <c:v>Thinking and talking about ACP</c:v>
                </c:pt>
                <c:pt idx="19">
                  <c:v>Mental Capacity Assessment and Best Interest Decision making</c:v>
                </c:pt>
                <c:pt idx="20">
                  <c:v>Recording ACP - Advance statements, Named spokesperson and Advance Decision to Refuse Treatment</c:v>
                </c:pt>
                <c:pt idx="21">
                  <c:v>Lasting Power of Attorney, uDNACPR, EHCPs &amp; Sharing ACP</c:v>
                </c:pt>
                <c:pt idx="22">
                  <c:v>Palliative care for people with Learning Difficulties - Are We Prepared?</c:v>
                </c:pt>
                <c:pt idx="23">
                  <c:v>Scenarios</c:v>
                </c:pt>
                <c:pt idx="24">
                  <c:v>Resilience and Self-Care</c:v>
                </c:pt>
                <c:pt idx="25">
                  <c:v>Session 1 &amp; 2 - Opioids Analgesics and Opioids Continued</c:v>
                </c:pt>
                <c:pt idx="26">
                  <c:v>Agitation</c:v>
                </c:pt>
                <c:pt idx="27">
                  <c:v>ACP Quiz</c:v>
                </c:pt>
                <c:pt idx="28">
                  <c:v>What Happened Next Scenarios</c:v>
                </c:pt>
              </c:strCache>
            </c:strRef>
          </c:cat>
          <c:val>
            <c:numRef>
              <c:f>'Session Evaluations 1'!$K$4:$K$32</c:f>
              <c:numCache>
                <c:formatCode>0%</c:formatCode>
                <c:ptCount val="29"/>
                <c:pt idx="0">
                  <c:v>0.66306027820710978</c:v>
                </c:pt>
                <c:pt idx="1">
                  <c:v>0.53333333333333333</c:v>
                </c:pt>
                <c:pt idx="2">
                  <c:v>0.7142857142857143</c:v>
                </c:pt>
                <c:pt idx="3">
                  <c:v>0.70370370370370372</c:v>
                </c:pt>
                <c:pt idx="4">
                  <c:v>0.73684210526315785</c:v>
                </c:pt>
                <c:pt idx="6">
                  <c:v>0.7</c:v>
                </c:pt>
                <c:pt idx="7">
                  <c:v>0.70370370370370372</c:v>
                </c:pt>
                <c:pt idx="8">
                  <c:v>0.60606060606060608</c:v>
                </c:pt>
                <c:pt idx="9">
                  <c:v>0.62962962962962965</c:v>
                </c:pt>
                <c:pt idx="10">
                  <c:v>0.81481481481481477</c:v>
                </c:pt>
                <c:pt idx="11">
                  <c:v>0.48275862068965519</c:v>
                </c:pt>
                <c:pt idx="12">
                  <c:v>0.72413793103448276</c:v>
                </c:pt>
                <c:pt idx="13">
                  <c:v>0.55172413793103448</c:v>
                </c:pt>
                <c:pt idx="14">
                  <c:v>0.73333333333333328</c:v>
                </c:pt>
                <c:pt idx="15">
                  <c:v>0.6428571428571429</c:v>
                </c:pt>
                <c:pt idx="16">
                  <c:v>0.48148148148148145</c:v>
                </c:pt>
                <c:pt idx="17">
                  <c:v>0.6</c:v>
                </c:pt>
                <c:pt idx="18">
                  <c:v>0.72</c:v>
                </c:pt>
                <c:pt idx="19">
                  <c:v>0.78260869565217395</c:v>
                </c:pt>
                <c:pt idx="20">
                  <c:v>0.79166666666666663</c:v>
                </c:pt>
                <c:pt idx="21">
                  <c:v>0.73913043478260865</c:v>
                </c:pt>
                <c:pt idx="22">
                  <c:v>0.76923076923076927</c:v>
                </c:pt>
                <c:pt idx="23">
                  <c:v>0.84615384615384615</c:v>
                </c:pt>
                <c:pt idx="24">
                  <c:v>0.73076923076923073</c:v>
                </c:pt>
                <c:pt idx="25">
                  <c:v>0.2857142857142857</c:v>
                </c:pt>
                <c:pt idx="26">
                  <c:v>0.5</c:v>
                </c:pt>
                <c:pt idx="27">
                  <c:v>0.53846153846153844</c:v>
                </c:pt>
                <c:pt idx="28">
                  <c:v>0.69230769230769229</c:v>
                </c:pt>
              </c:numCache>
            </c:numRef>
          </c:val>
          <c:extLst>
            <c:ext xmlns:c16="http://schemas.microsoft.com/office/drawing/2014/chart" uri="{C3380CC4-5D6E-409C-BE32-E72D297353CC}">
              <c16:uniqueId val="{00000003-804E-457E-AB7B-024BD396EDEE}"/>
            </c:ext>
          </c:extLst>
        </c:ser>
        <c:dLbls>
          <c:showLegendKey val="0"/>
          <c:showVal val="0"/>
          <c:showCatName val="0"/>
          <c:showSerName val="0"/>
          <c:showPercent val="0"/>
          <c:showBubbleSize val="0"/>
        </c:dLbls>
        <c:gapWidth val="219"/>
        <c:overlap val="-27"/>
        <c:axId val="1500837951"/>
        <c:axId val="238522399"/>
      </c:barChart>
      <c:catAx>
        <c:axId val="150083795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Session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522399"/>
        <c:crosses val="autoZero"/>
        <c:auto val="1"/>
        <c:lblAlgn val="ctr"/>
        <c:lblOffset val="100"/>
        <c:noMultiLvlLbl val="0"/>
      </c:catAx>
      <c:valAx>
        <c:axId val="238522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of Evaluations Returned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083795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"Was the 'Level'</a:t>
            </a:r>
            <a:r>
              <a:rPr lang="en-GB" baseline="0"/>
              <a:t> of the Session Right?"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'Session Evaluations 1'!$G$35</c:f>
              <c:strCache>
                <c:ptCount val="1"/>
                <c:pt idx="0">
                  <c:v>Too Low</c:v>
                </c:pt>
              </c:strCache>
            </c:strRef>
          </c:tx>
          <c:spPr>
            <a:solidFill>
              <a:schemeClr val="accent2">
                <a:shade val="65000"/>
              </a:schemeClr>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'Session Evaluations 1'!$B$36:$B$64</c:f>
              <c:strCache>
                <c:ptCount val="29"/>
                <c:pt idx="0">
                  <c:v>All</c:v>
                </c:pt>
                <c:pt idx="1">
                  <c:v>The History and Philosophy of Palliative Care</c:v>
                </c:pt>
                <c:pt idx="2">
                  <c:v>Pain-A Complex Business</c:v>
                </c:pt>
                <c:pt idx="3">
                  <c:v>How bad is it? Pain assessment</c:v>
                </c:pt>
                <c:pt idx="4">
                  <c:v>Opioid Analgesics</c:v>
                </c:pt>
                <c:pt idx="5">
                  <c:v>Alternative Analgesics</c:v>
                </c:pt>
                <c:pt idx="6">
                  <c:v>Opiods Continued</c:v>
                </c:pt>
                <c:pt idx="7">
                  <c:v>What's the Alternative? - Methadone, Ketamine and Adjuvants</c:v>
                </c:pt>
                <c:pt idx="8">
                  <c:v>The Pharmacological Management of Anxiety and Depression</c:v>
                </c:pt>
                <c:pt idx="9">
                  <c:v>Fatigue and Breathlessness</c:v>
                </c:pt>
                <c:pt idx="10">
                  <c:v>Nausea and Vomiting</c:v>
                </c:pt>
                <c:pt idx="11">
                  <c:v>Spiritual Crises</c:v>
                </c:pt>
                <c:pt idx="12">
                  <c:v>Hypercalcaemia</c:v>
                </c:pt>
                <c:pt idx="13">
                  <c:v>Malignant Spinal Cord Compression</c:v>
                </c:pt>
                <c:pt idx="14">
                  <c:v>Supporting Children when a Loved One is Dying</c:v>
                </c:pt>
                <c:pt idx="15">
                  <c:v>Superior Vena Cava Obstruction</c:v>
                </c:pt>
                <c:pt idx="16">
                  <c:v>Neutropenic sepsis</c:v>
                </c:pt>
                <c:pt idx="17">
                  <c:v>Haemorrhage</c:v>
                </c:pt>
                <c:pt idx="18">
                  <c:v>Thinking and talking about ACP</c:v>
                </c:pt>
                <c:pt idx="19">
                  <c:v>Mental Capacity Assessment and Best Interest Decision making</c:v>
                </c:pt>
                <c:pt idx="20">
                  <c:v>Recording ACP - Advance statements, Named spokesperson and Advance Decision to Refuse Treatment</c:v>
                </c:pt>
                <c:pt idx="21">
                  <c:v>Lasting Power of Attorney, uDNACPR, EHCPs &amp; Sharing ACP</c:v>
                </c:pt>
                <c:pt idx="22">
                  <c:v>Palliative care for people with Learning Difficulties - Are We Prepared?</c:v>
                </c:pt>
                <c:pt idx="23">
                  <c:v>Scenarios</c:v>
                </c:pt>
                <c:pt idx="24">
                  <c:v>Resilience and Self-Care</c:v>
                </c:pt>
                <c:pt idx="25">
                  <c:v>Session 1 &amp; 2 - Opioids Analgesics and Opioids Continued</c:v>
                </c:pt>
                <c:pt idx="26">
                  <c:v>Agitation</c:v>
                </c:pt>
                <c:pt idx="27">
                  <c:v>ACP Quiz</c:v>
                </c:pt>
                <c:pt idx="28">
                  <c:v>What Happened Next Scenarios</c:v>
                </c:pt>
              </c:strCache>
            </c:strRef>
          </c:cat>
          <c:val>
            <c:numRef>
              <c:f>'Session Evaluations 1'!$G$36:$G$64</c:f>
              <c:numCache>
                <c:formatCode>0%</c:formatCode>
                <c:ptCount val="29"/>
                <c:pt idx="0">
                  <c:v>1.7123287671232876E-3</c:v>
                </c:pt>
                <c:pt idx="1">
                  <c:v>0</c:v>
                </c:pt>
                <c:pt idx="2">
                  <c:v>0</c:v>
                </c:pt>
                <c:pt idx="3">
                  <c:v>0</c:v>
                </c:pt>
                <c:pt idx="4">
                  <c:v>0</c:v>
                </c:pt>
                <c:pt idx="6">
                  <c:v>0</c:v>
                </c:pt>
                <c:pt idx="7">
                  <c:v>0</c:v>
                </c:pt>
                <c:pt idx="8">
                  <c:v>0</c:v>
                </c:pt>
                <c:pt idx="9">
                  <c:v>4.7619047619047616E-2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8C52-4651-8349-4A04798D9219}"/>
            </c:ext>
          </c:extLst>
        </c:ser>
        <c:ser>
          <c:idx val="1"/>
          <c:order val="1"/>
          <c:tx>
            <c:strRef>
              <c:f>'Session Evaluations 1'!$H$35</c:f>
              <c:strCache>
                <c:ptCount val="1"/>
                <c:pt idx="0">
                  <c:v>About Right</c:v>
                </c:pt>
              </c:strCache>
            </c:strRef>
          </c:tx>
          <c:spPr>
            <a:solidFill>
              <a:schemeClr val="accent2"/>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'Session Evaluations 1'!$B$36:$B$64</c:f>
              <c:strCache>
                <c:ptCount val="29"/>
                <c:pt idx="0">
                  <c:v>All</c:v>
                </c:pt>
                <c:pt idx="1">
                  <c:v>The History and Philosophy of Palliative Care</c:v>
                </c:pt>
                <c:pt idx="2">
                  <c:v>Pain-A Complex Business</c:v>
                </c:pt>
                <c:pt idx="3">
                  <c:v>How bad is it? Pain assessment</c:v>
                </c:pt>
                <c:pt idx="4">
                  <c:v>Opioid Analgesics</c:v>
                </c:pt>
                <c:pt idx="5">
                  <c:v>Alternative Analgesics</c:v>
                </c:pt>
                <c:pt idx="6">
                  <c:v>Opiods Continued</c:v>
                </c:pt>
                <c:pt idx="7">
                  <c:v>What's the Alternative? - Methadone, Ketamine and Adjuvants</c:v>
                </c:pt>
                <c:pt idx="8">
                  <c:v>The Pharmacological Management of Anxiety and Depression</c:v>
                </c:pt>
                <c:pt idx="9">
                  <c:v>Fatigue and Breathlessness</c:v>
                </c:pt>
                <c:pt idx="10">
                  <c:v>Nausea and Vomiting</c:v>
                </c:pt>
                <c:pt idx="11">
                  <c:v>Spiritual Crises</c:v>
                </c:pt>
                <c:pt idx="12">
                  <c:v>Hypercalcaemia</c:v>
                </c:pt>
                <c:pt idx="13">
                  <c:v>Malignant Spinal Cord Compression</c:v>
                </c:pt>
                <c:pt idx="14">
                  <c:v>Supporting Children when a Loved One is Dying</c:v>
                </c:pt>
                <c:pt idx="15">
                  <c:v>Superior Vena Cava Obstruction</c:v>
                </c:pt>
                <c:pt idx="16">
                  <c:v>Neutropenic sepsis</c:v>
                </c:pt>
                <c:pt idx="17">
                  <c:v>Haemorrhage</c:v>
                </c:pt>
                <c:pt idx="18">
                  <c:v>Thinking and talking about ACP</c:v>
                </c:pt>
                <c:pt idx="19">
                  <c:v>Mental Capacity Assessment and Best Interest Decision making</c:v>
                </c:pt>
                <c:pt idx="20">
                  <c:v>Recording ACP - Advance statements, Named spokesperson and Advance Decision to Refuse Treatment</c:v>
                </c:pt>
                <c:pt idx="21">
                  <c:v>Lasting Power of Attorney, uDNACPR, EHCPs &amp; Sharing ACP</c:v>
                </c:pt>
                <c:pt idx="22">
                  <c:v>Palliative care for people with Learning Difficulties - Are We Prepared?</c:v>
                </c:pt>
                <c:pt idx="23">
                  <c:v>Scenarios</c:v>
                </c:pt>
                <c:pt idx="24">
                  <c:v>Resilience and Self-Care</c:v>
                </c:pt>
                <c:pt idx="25">
                  <c:v>Session 1 &amp; 2 - Opioids Analgesics and Opioids Continued</c:v>
                </c:pt>
                <c:pt idx="26">
                  <c:v>Agitation</c:v>
                </c:pt>
                <c:pt idx="27">
                  <c:v>ACP Quiz</c:v>
                </c:pt>
                <c:pt idx="28">
                  <c:v>What Happened Next Scenarios</c:v>
                </c:pt>
              </c:strCache>
            </c:strRef>
          </c:cat>
          <c:val>
            <c:numRef>
              <c:f>'Session Evaluations 1'!$H$36:$H$64</c:f>
              <c:numCache>
                <c:formatCode>0%</c:formatCode>
                <c:ptCount val="29"/>
                <c:pt idx="0">
                  <c:v>0.98801369863013699</c:v>
                </c:pt>
                <c:pt idx="1">
                  <c:v>1</c:v>
                </c:pt>
                <c:pt idx="2">
                  <c:v>0.96153846153846156</c:v>
                </c:pt>
                <c:pt idx="3">
                  <c:v>1</c:v>
                </c:pt>
                <c:pt idx="4">
                  <c:v>1</c:v>
                </c:pt>
                <c:pt idx="6">
                  <c:v>1</c:v>
                </c:pt>
                <c:pt idx="7">
                  <c:v>1</c:v>
                </c:pt>
                <c:pt idx="8">
                  <c:v>0.96551724137931039</c:v>
                </c:pt>
                <c:pt idx="9">
                  <c:v>0.95238095238095233</c:v>
                </c:pt>
                <c:pt idx="10">
                  <c:v>1</c:v>
                </c:pt>
                <c:pt idx="11">
                  <c:v>1</c:v>
                </c:pt>
                <c:pt idx="12">
                  <c:v>1</c:v>
                </c:pt>
                <c:pt idx="13">
                  <c:v>1</c:v>
                </c:pt>
                <c:pt idx="14">
                  <c:v>1</c:v>
                </c:pt>
                <c:pt idx="15">
                  <c:v>1</c:v>
                </c:pt>
                <c:pt idx="16">
                  <c:v>1</c:v>
                </c:pt>
                <c:pt idx="17">
                  <c:v>1</c:v>
                </c:pt>
                <c:pt idx="18">
                  <c:v>1</c:v>
                </c:pt>
                <c:pt idx="19">
                  <c:v>1</c:v>
                </c:pt>
                <c:pt idx="20">
                  <c:v>1</c:v>
                </c:pt>
                <c:pt idx="21">
                  <c:v>1</c:v>
                </c:pt>
                <c:pt idx="22">
                  <c:v>0.96</c:v>
                </c:pt>
                <c:pt idx="23">
                  <c:v>0.9285714285714286</c:v>
                </c:pt>
                <c:pt idx="24">
                  <c:v>0.96296296296296291</c:v>
                </c:pt>
                <c:pt idx="25">
                  <c:v>1</c:v>
                </c:pt>
                <c:pt idx="26">
                  <c:v>1</c:v>
                </c:pt>
                <c:pt idx="27">
                  <c:v>1</c:v>
                </c:pt>
                <c:pt idx="28">
                  <c:v>0.92307692307692313</c:v>
                </c:pt>
              </c:numCache>
            </c:numRef>
          </c:val>
          <c:extLst>
            <c:ext xmlns:c16="http://schemas.microsoft.com/office/drawing/2014/chart" uri="{C3380CC4-5D6E-409C-BE32-E72D297353CC}">
              <c16:uniqueId val="{00000001-8C52-4651-8349-4A04798D9219}"/>
            </c:ext>
          </c:extLst>
        </c:ser>
        <c:ser>
          <c:idx val="2"/>
          <c:order val="2"/>
          <c:tx>
            <c:strRef>
              <c:f>'Session Evaluations 1'!$I$35</c:f>
              <c:strCache>
                <c:ptCount val="1"/>
                <c:pt idx="0">
                  <c:v>Too High</c:v>
                </c:pt>
              </c:strCache>
            </c:strRef>
          </c:tx>
          <c:spPr>
            <a:solidFill>
              <a:schemeClr val="accent2">
                <a:tint val="65000"/>
              </a:schemeClr>
            </a:solidFill>
            <a:ln>
              <a:solidFill>
                <a:schemeClr val="tx1"/>
              </a:solidFill>
            </a:ln>
            <a:effectLst>
              <a:outerShdw blurRad="50800" dist="38100" algn="l" rotWithShape="0">
                <a:prstClr val="black">
                  <a:alpha val="40000"/>
                </a:prstClr>
              </a:outerShdw>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C52-4651-8349-4A04798D92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'Session Evaluations 1'!$B$36:$B$64</c:f>
              <c:strCache>
                <c:ptCount val="29"/>
                <c:pt idx="0">
                  <c:v>All</c:v>
                </c:pt>
                <c:pt idx="1">
                  <c:v>The History and Philosophy of Palliative Care</c:v>
                </c:pt>
                <c:pt idx="2">
                  <c:v>Pain-A Complex Business</c:v>
                </c:pt>
                <c:pt idx="3">
                  <c:v>How bad is it? Pain assessment</c:v>
                </c:pt>
                <c:pt idx="4">
                  <c:v>Opioid Analgesics</c:v>
                </c:pt>
                <c:pt idx="5">
                  <c:v>Alternative Analgesics</c:v>
                </c:pt>
                <c:pt idx="6">
                  <c:v>Opiods Continued</c:v>
                </c:pt>
                <c:pt idx="7">
                  <c:v>What's the Alternative? - Methadone, Ketamine and Adjuvants</c:v>
                </c:pt>
                <c:pt idx="8">
                  <c:v>The Pharmacological Management of Anxiety and Depression</c:v>
                </c:pt>
                <c:pt idx="9">
                  <c:v>Fatigue and Breathlessness</c:v>
                </c:pt>
                <c:pt idx="10">
                  <c:v>Nausea and Vomiting</c:v>
                </c:pt>
                <c:pt idx="11">
                  <c:v>Spiritual Crises</c:v>
                </c:pt>
                <c:pt idx="12">
                  <c:v>Hypercalcaemia</c:v>
                </c:pt>
                <c:pt idx="13">
                  <c:v>Malignant Spinal Cord Compression</c:v>
                </c:pt>
                <c:pt idx="14">
                  <c:v>Supporting Children when a Loved One is Dying</c:v>
                </c:pt>
                <c:pt idx="15">
                  <c:v>Superior Vena Cava Obstruction</c:v>
                </c:pt>
                <c:pt idx="16">
                  <c:v>Neutropenic sepsis</c:v>
                </c:pt>
                <c:pt idx="17">
                  <c:v>Haemorrhage</c:v>
                </c:pt>
                <c:pt idx="18">
                  <c:v>Thinking and talking about ACP</c:v>
                </c:pt>
                <c:pt idx="19">
                  <c:v>Mental Capacity Assessment and Best Interest Decision making</c:v>
                </c:pt>
                <c:pt idx="20">
                  <c:v>Recording ACP - Advance statements, Named spokesperson and Advance Decision to Refuse Treatment</c:v>
                </c:pt>
                <c:pt idx="21">
                  <c:v>Lasting Power of Attorney, uDNACPR, EHCPs &amp; Sharing ACP</c:v>
                </c:pt>
                <c:pt idx="22">
                  <c:v>Palliative care for people with Learning Difficulties - Are We Prepared?</c:v>
                </c:pt>
                <c:pt idx="23">
                  <c:v>Scenarios</c:v>
                </c:pt>
                <c:pt idx="24">
                  <c:v>Resilience and Self-Care</c:v>
                </c:pt>
                <c:pt idx="25">
                  <c:v>Session 1 &amp; 2 - Opioids Analgesics and Opioids Continued</c:v>
                </c:pt>
                <c:pt idx="26">
                  <c:v>Agitation</c:v>
                </c:pt>
                <c:pt idx="27">
                  <c:v>ACP Quiz</c:v>
                </c:pt>
                <c:pt idx="28">
                  <c:v>What Happened Next Scenarios</c:v>
                </c:pt>
              </c:strCache>
            </c:strRef>
          </c:cat>
          <c:val>
            <c:numRef>
              <c:f>'Session Evaluations 1'!$I$36:$I$64</c:f>
              <c:numCache>
                <c:formatCode>0%</c:formatCode>
                <c:ptCount val="29"/>
                <c:pt idx="0">
                  <c:v>1.0273972602739725E-2</c:v>
                </c:pt>
                <c:pt idx="1">
                  <c:v>0</c:v>
                </c:pt>
                <c:pt idx="2">
                  <c:v>3.8461538461538464E-2</c:v>
                </c:pt>
                <c:pt idx="3">
                  <c:v>0</c:v>
                </c:pt>
                <c:pt idx="4">
                  <c:v>0</c:v>
                </c:pt>
                <c:pt idx="6">
                  <c:v>0</c:v>
                </c:pt>
                <c:pt idx="7">
                  <c:v>0</c:v>
                </c:pt>
                <c:pt idx="8">
                  <c:v>3.4482758620689655E-2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0.04</c:v>
                </c:pt>
                <c:pt idx="23">
                  <c:v>7.1428571428571425E-2</c:v>
                </c:pt>
                <c:pt idx="24">
                  <c:v>3.7037037037037035E-2</c:v>
                </c:pt>
                <c:pt idx="25">
                  <c:v>0</c:v>
                </c:pt>
                <c:pt idx="26">
                  <c:v>0</c:v>
                </c:pt>
                <c:pt idx="27">
                  <c:v>0</c:v>
                </c:pt>
                <c:pt idx="28">
                  <c:v>7.6923076923076927E-2</c:v>
                </c:pt>
              </c:numCache>
            </c:numRef>
          </c:val>
          <c:extLst>
            <c:ext xmlns:c16="http://schemas.microsoft.com/office/drawing/2014/chart" uri="{C3380CC4-5D6E-409C-BE32-E72D297353CC}">
              <c16:uniqueId val="{00000002-8C52-4651-8349-4A04798D9219}"/>
            </c:ext>
          </c:extLst>
        </c:ser>
        <c:dLbls>
          <c:showLegendKey val="0"/>
          <c:showVal val="0"/>
          <c:showCatName val="0"/>
          <c:showSerName val="0"/>
          <c:showPercent val="0"/>
          <c:showBubbleSize val="0"/>
        </c:dLbls>
        <c:gapWidth val="219"/>
        <c:overlap val="-27"/>
        <c:axId val="1500837951"/>
        <c:axId val="238522399"/>
      </c:barChart>
      <c:catAx>
        <c:axId val="150083795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Session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522399"/>
        <c:crosses val="autoZero"/>
        <c:auto val="1"/>
        <c:lblAlgn val="ctr"/>
        <c:lblOffset val="100"/>
        <c:noMultiLvlLbl val="0"/>
      </c:catAx>
      <c:valAx>
        <c:axId val="238522399"/>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of Evaluations Returned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083795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"Will this Session Enhance Your Competance"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'Session Evaluations 1'!$H$66</c:f>
              <c:strCache>
                <c:ptCount val="1"/>
                <c:pt idx="0">
                  <c:v>Not at all</c:v>
                </c:pt>
              </c:strCache>
            </c:strRef>
          </c:tx>
          <c:spPr>
            <a:solidFill>
              <a:schemeClr val="accent4">
                <a:shade val="58000"/>
              </a:schemeClr>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'Session Evaluations 1'!$B$67:$B$95</c:f>
              <c:strCache>
                <c:ptCount val="29"/>
                <c:pt idx="0">
                  <c:v>All</c:v>
                </c:pt>
                <c:pt idx="1">
                  <c:v>The History and Philosophy of Palliative Care</c:v>
                </c:pt>
                <c:pt idx="2">
                  <c:v>Pain-A Complex Business</c:v>
                </c:pt>
                <c:pt idx="3">
                  <c:v>How bad is it? Pain assessment</c:v>
                </c:pt>
                <c:pt idx="4">
                  <c:v>Opioid Analgesics</c:v>
                </c:pt>
                <c:pt idx="5">
                  <c:v>Alternative Analgesics</c:v>
                </c:pt>
                <c:pt idx="6">
                  <c:v>Opiods Continued</c:v>
                </c:pt>
                <c:pt idx="7">
                  <c:v>What's the Alternative? - Methadone, Ketamine and Adjuvants</c:v>
                </c:pt>
                <c:pt idx="8">
                  <c:v>The Pharmacological Management of Anxiety and Depression</c:v>
                </c:pt>
                <c:pt idx="9">
                  <c:v>Fatigue and Breathlessness</c:v>
                </c:pt>
                <c:pt idx="10">
                  <c:v>Nausea and Vomiting</c:v>
                </c:pt>
                <c:pt idx="11">
                  <c:v>Spiritual Crises</c:v>
                </c:pt>
                <c:pt idx="12">
                  <c:v>Hypercalcaemia</c:v>
                </c:pt>
                <c:pt idx="13">
                  <c:v>Malignant Spinal Cord Compression</c:v>
                </c:pt>
                <c:pt idx="14">
                  <c:v>Supporting Children when a Loved One is Dying</c:v>
                </c:pt>
                <c:pt idx="15">
                  <c:v>Superior Vena Cava Obstruction</c:v>
                </c:pt>
                <c:pt idx="16">
                  <c:v>Neutropenic sepsis</c:v>
                </c:pt>
                <c:pt idx="17">
                  <c:v>Haemorrhage</c:v>
                </c:pt>
                <c:pt idx="18">
                  <c:v>Thinking and talking about ACP</c:v>
                </c:pt>
                <c:pt idx="19">
                  <c:v>Mental Capacity Assessment and Best Interest Decision making</c:v>
                </c:pt>
                <c:pt idx="20">
                  <c:v>Recording ACP - Advance statements, Named spokesperson and Advance Decision to Refuse Treatment</c:v>
                </c:pt>
                <c:pt idx="21">
                  <c:v>Lasting Power of Attorney, uDNACPR, EHCPs &amp; Sharing ACP</c:v>
                </c:pt>
                <c:pt idx="22">
                  <c:v>Palliative care for people with Learning Difficulties - Are We Prepared?</c:v>
                </c:pt>
                <c:pt idx="23">
                  <c:v>Scenarios</c:v>
                </c:pt>
                <c:pt idx="24">
                  <c:v>Resilience and Self-Care</c:v>
                </c:pt>
                <c:pt idx="25">
                  <c:v>Session 1 &amp; 2 - Opioids Analgesics and Opioids Continued</c:v>
                </c:pt>
                <c:pt idx="26">
                  <c:v>Agitation</c:v>
                </c:pt>
                <c:pt idx="27">
                  <c:v>ACP Quiz</c:v>
                </c:pt>
                <c:pt idx="28">
                  <c:v>What Happened Next Scenarios</c:v>
                </c:pt>
              </c:strCache>
            </c:strRef>
          </c:cat>
          <c:val>
            <c:numRef>
              <c:f>'Session Evaluations 1'!$H$67:$H$95</c:f>
              <c:numCache>
                <c:formatCode>0%</c:formatCode>
                <c:ptCount val="29"/>
                <c:pt idx="0">
                  <c:v>3.4423407917383822E-3</c:v>
                </c:pt>
                <c:pt idx="2">
                  <c:v>0</c:v>
                </c:pt>
                <c:pt idx="3">
                  <c:v>0</c:v>
                </c:pt>
                <c:pt idx="4">
                  <c:v>0</c:v>
                </c:pt>
                <c:pt idx="6">
                  <c:v>0</c:v>
                </c:pt>
                <c:pt idx="7">
                  <c:v>0</c:v>
                </c:pt>
                <c:pt idx="8">
                  <c:v>0</c:v>
                </c:pt>
                <c:pt idx="9">
                  <c:v>0</c:v>
                </c:pt>
                <c:pt idx="10">
                  <c:v>0</c:v>
                </c:pt>
                <c:pt idx="11">
                  <c:v>0</c:v>
                </c:pt>
                <c:pt idx="12">
                  <c:v>0</c:v>
                </c:pt>
                <c:pt idx="13">
                  <c:v>0</c:v>
                </c:pt>
                <c:pt idx="14">
                  <c:v>0</c:v>
                </c:pt>
                <c:pt idx="15">
                  <c:v>0</c:v>
                </c:pt>
                <c:pt idx="16">
                  <c:v>0</c:v>
                </c:pt>
                <c:pt idx="17">
                  <c:v>0</c:v>
                </c:pt>
                <c:pt idx="18">
                  <c:v>4.5454545454545456E-2</c:v>
                </c:pt>
                <c:pt idx="19">
                  <c:v>4.5454545454545456E-2</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2AD5-48D4-97FE-455C52CAC3FF}"/>
            </c:ext>
          </c:extLst>
        </c:ser>
        <c:ser>
          <c:idx val="1"/>
          <c:order val="1"/>
          <c:tx>
            <c:strRef>
              <c:f>'Session Evaluations 1'!$I$66</c:f>
              <c:strCache>
                <c:ptCount val="1"/>
                <c:pt idx="0">
                  <c:v>A little</c:v>
                </c:pt>
              </c:strCache>
            </c:strRef>
          </c:tx>
          <c:spPr>
            <a:solidFill>
              <a:schemeClr val="accent4">
                <a:shade val="86000"/>
              </a:schemeClr>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'Session Evaluations 1'!$B$67:$B$95</c:f>
              <c:strCache>
                <c:ptCount val="29"/>
                <c:pt idx="0">
                  <c:v>All</c:v>
                </c:pt>
                <c:pt idx="1">
                  <c:v>The History and Philosophy of Palliative Care</c:v>
                </c:pt>
                <c:pt idx="2">
                  <c:v>Pain-A Complex Business</c:v>
                </c:pt>
                <c:pt idx="3">
                  <c:v>How bad is it? Pain assessment</c:v>
                </c:pt>
                <c:pt idx="4">
                  <c:v>Opioid Analgesics</c:v>
                </c:pt>
                <c:pt idx="5">
                  <c:v>Alternative Analgesics</c:v>
                </c:pt>
                <c:pt idx="6">
                  <c:v>Opiods Continued</c:v>
                </c:pt>
                <c:pt idx="7">
                  <c:v>What's the Alternative? - Methadone, Ketamine and Adjuvants</c:v>
                </c:pt>
                <c:pt idx="8">
                  <c:v>The Pharmacological Management of Anxiety and Depression</c:v>
                </c:pt>
                <c:pt idx="9">
                  <c:v>Fatigue and Breathlessness</c:v>
                </c:pt>
                <c:pt idx="10">
                  <c:v>Nausea and Vomiting</c:v>
                </c:pt>
                <c:pt idx="11">
                  <c:v>Spiritual Crises</c:v>
                </c:pt>
                <c:pt idx="12">
                  <c:v>Hypercalcaemia</c:v>
                </c:pt>
                <c:pt idx="13">
                  <c:v>Malignant Spinal Cord Compression</c:v>
                </c:pt>
                <c:pt idx="14">
                  <c:v>Supporting Children when a Loved One is Dying</c:v>
                </c:pt>
                <c:pt idx="15">
                  <c:v>Superior Vena Cava Obstruction</c:v>
                </c:pt>
                <c:pt idx="16">
                  <c:v>Neutropenic sepsis</c:v>
                </c:pt>
                <c:pt idx="17">
                  <c:v>Haemorrhage</c:v>
                </c:pt>
                <c:pt idx="18">
                  <c:v>Thinking and talking about ACP</c:v>
                </c:pt>
                <c:pt idx="19">
                  <c:v>Mental Capacity Assessment and Best Interest Decision making</c:v>
                </c:pt>
                <c:pt idx="20">
                  <c:v>Recording ACP - Advance statements, Named spokesperson and Advance Decision to Refuse Treatment</c:v>
                </c:pt>
                <c:pt idx="21">
                  <c:v>Lasting Power of Attorney, uDNACPR, EHCPs &amp; Sharing ACP</c:v>
                </c:pt>
                <c:pt idx="22">
                  <c:v>Palliative care for people with Learning Difficulties - Are We Prepared?</c:v>
                </c:pt>
                <c:pt idx="23">
                  <c:v>Scenarios</c:v>
                </c:pt>
                <c:pt idx="24">
                  <c:v>Resilience and Self-Care</c:v>
                </c:pt>
                <c:pt idx="25">
                  <c:v>Session 1 &amp; 2 - Opioids Analgesics and Opioids Continued</c:v>
                </c:pt>
                <c:pt idx="26">
                  <c:v>Agitation</c:v>
                </c:pt>
                <c:pt idx="27">
                  <c:v>ACP Quiz</c:v>
                </c:pt>
                <c:pt idx="28">
                  <c:v>What Happened Next Scenarios</c:v>
                </c:pt>
              </c:strCache>
            </c:strRef>
          </c:cat>
          <c:val>
            <c:numRef>
              <c:f>'Session Evaluations 1'!$I$67:$I$95</c:f>
              <c:numCache>
                <c:formatCode>0%</c:formatCode>
                <c:ptCount val="29"/>
                <c:pt idx="0">
                  <c:v>2.5817555938037865E-2</c:v>
                </c:pt>
                <c:pt idx="2">
                  <c:v>3.5714285714285712E-2</c:v>
                </c:pt>
                <c:pt idx="3">
                  <c:v>3.7037037037037035E-2</c:v>
                </c:pt>
                <c:pt idx="4">
                  <c:v>0.05</c:v>
                </c:pt>
                <c:pt idx="6">
                  <c:v>0</c:v>
                </c:pt>
                <c:pt idx="7">
                  <c:v>0</c:v>
                </c:pt>
                <c:pt idx="8">
                  <c:v>0</c:v>
                </c:pt>
                <c:pt idx="9">
                  <c:v>3.7037037037037035E-2</c:v>
                </c:pt>
                <c:pt idx="10">
                  <c:v>0</c:v>
                </c:pt>
                <c:pt idx="11">
                  <c:v>3.5714285714285712E-2</c:v>
                </c:pt>
                <c:pt idx="12">
                  <c:v>0</c:v>
                </c:pt>
                <c:pt idx="13">
                  <c:v>4.1666666666666664E-2</c:v>
                </c:pt>
                <c:pt idx="14">
                  <c:v>0</c:v>
                </c:pt>
                <c:pt idx="15">
                  <c:v>0.1</c:v>
                </c:pt>
                <c:pt idx="16">
                  <c:v>0</c:v>
                </c:pt>
                <c:pt idx="17">
                  <c:v>0.08</c:v>
                </c:pt>
                <c:pt idx="18">
                  <c:v>4.5454545454545456E-2</c:v>
                </c:pt>
                <c:pt idx="19">
                  <c:v>0</c:v>
                </c:pt>
                <c:pt idx="20">
                  <c:v>4.5454545454545456E-2</c:v>
                </c:pt>
                <c:pt idx="21">
                  <c:v>4.3478260869565216E-2</c:v>
                </c:pt>
                <c:pt idx="22">
                  <c:v>0.04</c:v>
                </c:pt>
                <c:pt idx="23">
                  <c:v>0</c:v>
                </c:pt>
                <c:pt idx="24">
                  <c:v>0</c:v>
                </c:pt>
                <c:pt idx="25">
                  <c:v>0</c:v>
                </c:pt>
                <c:pt idx="26">
                  <c:v>0</c:v>
                </c:pt>
                <c:pt idx="27">
                  <c:v>0</c:v>
                </c:pt>
                <c:pt idx="28">
                  <c:v>0</c:v>
                </c:pt>
              </c:numCache>
            </c:numRef>
          </c:val>
          <c:extLst>
            <c:ext xmlns:c16="http://schemas.microsoft.com/office/drawing/2014/chart" uri="{C3380CC4-5D6E-409C-BE32-E72D297353CC}">
              <c16:uniqueId val="{00000001-2AD5-48D4-97FE-455C52CAC3FF}"/>
            </c:ext>
          </c:extLst>
        </c:ser>
        <c:ser>
          <c:idx val="2"/>
          <c:order val="2"/>
          <c:tx>
            <c:strRef>
              <c:f>'Session Evaluations 1'!$J$66</c:f>
              <c:strCache>
                <c:ptCount val="1"/>
                <c:pt idx="0">
                  <c:v>Somewhat</c:v>
                </c:pt>
              </c:strCache>
            </c:strRef>
          </c:tx>
          <c:spPr>
            <a:solidFill>
              <a:schemeClr val="accent4">
                <a:tint val="86000"/>
              </a:schemeClr>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'Session Evaluations 1'!$B$67:$B$95</c:f>
              <c:strCache>
                <c:ptCount val="29"/>
                <c:pt idx="0">
                  <c:v>All</c:v>
                </c:pt>
                <c:pt idx="1">
                  <c:v>The History and Philosophy of Palliative Care</c:v>
                </c:pt>
                <c:pt idx="2">
                  <c:v>Pain-A Complex Business</c:v>
                </c:pt>
                <c:pt idx="3">
                  <c:v>How bad is it? Pain assessment</c:v>
                </c:pt>
                <c:pt idx="4">
                  <c:v>Opioid Analgesics</c:v>
                </c:pt>
                <c:pt idx="5">
                  <c:v>Alternative Analgesics</c:v>
                </c:pt>
                <c:pt idx="6">
                  <c:v>Opiods Continued</c:v>
                </c:pt>
                <c:pt idx="7">
                  <c:v>What's the Alternative? - Methadone, Ketamine and Adjuvants</c:v>
                </c:pt>
                <c:pt idx="8">
                  <c:v>The Pharmacological Management of Anxiety and Depression</c:v>
                </c:pt>
                <c:pt idx="9">
                  <c:v>Fatigue and Breathlessness</c:v>
                </c:pt>
                <c:pt idx="10">
                  <c:v>Nausea and Vomiting</c:v>
                </c:pt>
                <c:pt idx="11">
                  <c:v>Spiritual Crises</c:v>
                </c:pt>
                <c:pt idx="12">
                  <c:v>Hypercalcaemia</c:v>
                </c:pt>
                <c:pt idx="13">
                  <c:v>Malignant Spinal Cord Compression</c:v>
                </c:pt>
                <c:pt idx="14">
                  <c:v>Supporting Children when a Loved One is Dying</c:v>
                </c:pt>
                <c:pt idx="15">
                  <c:v>Superior Vena Cava Obstruction</c:v>
                </c:pt>
                <c:pt idx="16">
                  <c:v>Neutropenic sepsis</c:v>
                </c:pt>
                <c:pt idx="17">
                  <c:v>Haemorrhage</c:v>
                </c:pt>
                <c:pt idx="18">
                  <c:v>Thinking and talking about ACP</c:v>
                </c:pt>
                <c:pt idx="19">
                  <c:v>Mental Capacity Assessment and Best Interest Decision making</c:v>
                </c:pt>
                <c:pt idx="20">
                  <c:v>Recording ACP - Advance statements, Named spokesperson and Advance Decision to Refuse Treatment</c:v>
                </c:pt>
                <c:pt idx="21">
                  <c:v>Lasting Power of Attorney, uDNACPR, EHCPs &amp; Sharing ACP</c:v>
                </c:pt>
                <c:pt idx="22">
                  <c:v>Palliative care for people with Learning Difficulties - Are We Prepared?</c:v>
                </c:pt>
                <c:pt idx="23">
                  <c:v>Scenarios</c:v>
                </c:pt>
                <c:pt idx="24">
                  <c:v>Resilience and Self-Care</c:v>
                </c:pt>
                <c:pt idx="25">
                  <c:v>Session 1 &amp; 2 - Opioids Analgesics and Opioids Continued</c:v>
                </c:pt>
                <c:pt idx="26">
                  <c:v>Agitation</c:v>
                </c:pt>
                <c:pt idx="27">
                  <c:v>ACP Quiz</c:v>
                </c:pt>
                <c:pt idx="28">
                  <c:v>What Happened Next Scenarios</c:v>
                </c:pt>
              </c:strCache>
            </c:strRef>
          </c:cat>
          <c:val>
            <c:numRef>
              <c:f>'Session Evaluations 1'!$J$67:$J$95</c:f>
              <c:numCache>
                <c:formatCode>0%</c:formatCode>
                <c:ptCount val="29"/>
                <c:pt idx="0">
                  <c:v>0.22203098106712565</c:v>
                </c:pt>
                <c:pt idx="2">
                  <c:v>0.25</c:v>
                </c:pt>
                <c:pt idx="3">
                  <c:v>0.25925925925925924</c:v>
                </c:pt>
                <c:pt idx="4">
                  <c:v>0.2</c:v>
                </c:pt>
                <c:pt idx="6">
                  <c:v>0.25</c:v>
                </c:pt>
                <c:pt idx="7">
                  <c:v>0.33333333333333331</c:v>
                </c:pt>
                <c:pt idx="8">
                  <c:v>0.27272727272727271</c:v>
                </c:pt>
                <c:pt idx="9">
                  <c:v>0.25925925925925924</c:v>
                </c:pt>
                <c:pt idx="10">
                  <c:v>0.22222222222222221</c:v>
                </c:pt>
                <c:pt idx="11">
                  <c:v>0.25</c:v>
                </c:pt>
                <c:pt idx="12">
                  <c:v>0.29166666666666669</c:v>
                </c:pt>
                <c:pt idx="13">
                  <c:v>0.20833333333333334</c:v>
                </c:pt>
                <c:pt idx="14">
                  <c:v>0.22222222222222221</c:v>
                </c:pt>
                <c:pt idx="15">
                  <c:v>0.23333333333333334</c:v>
                </c:pt>
                <c:pt idx="16">
                  <c:v>0.40740740740740738</c:v>
                </c:pt>
                <c:pt idx="17">
                  <c:v>0.2</c:v>
                </c:pt>
                <c:pt idx="18">
                  <c:v>4.5454545454545456E-2</c:v>
                </c:pt>
                <c:pt idx="19">
                  <c:v>9.0909090909090912E-2</c:v>
                </c:pt>
                <c:pt idx="20">
                  <c:v>9.0909090909090912E-2</c:v>
                </c:pt>
                <c:pt idx="21">
                  <c:v>8.6956521739130432E-2</c:v>
                </c:pt>
                <c:pt idx="22">
                  <c:v>0.12</c:v>
                </c:pt>
                <c:pt idx="23">
                  <c:v>7.6923076923076927E-2</c:v>
                </c:pt>
                <c:pt idx="24">
                  <c:v>0.1</c:v>
                </c:pt>
                <c:pt idx="25">
                  <c:v>0.42857142857142855</c:v>
                </c:pt>
                <c:pt idx="26">
                  <c:v>0.36842105263157893</c:v>
                </c:pt>
                <c:pt idx="27">
                  <c:v>0.27272727272727271</c:v>
                </c:pt>
                <c:pt idx="28">
                  <c:v>0.15384615384615385</c:v>
                </c:pt>
              </c:numCache>
            </c:numRef>
          </c:val>
          <c:extLst>
            <c:ext xmlns:c16="http://schemas.microsoft.com/office/drawing/2014/chart" uri="{C3380CC4-5D6E-409C-BE32-E72D297353CC}">
              <c16:uniqueId val="{00000002-2AD5-48D4-97FE-455C52CAC3FF}"/>
            </c:ext>
          </c:extLst>
        </c:ser>
        <c:ser>
          <c:idx val="3"/>
          <c:order val="3"/>
          <c:tx>
            <c:strRef>
              <c:f>'Session Evaluations 1'!$K$66</c:f>
              <c:strCache>
                <c:ptCount val="1"/>
                <c:pt idx="0">
                  <c:v>A Lot/Very Much</c:v>
                </c:pt>
              </c:strCache>
            </c:strRef>
          </c:tx>
          <c:spPr>
            <a:solidFill>
              <a:schemeClr val="accent4">
                <a:tint val="58000"/>
              </a:schemeClr>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'Session Evaluations 1'!$B$67:$B$95</c:f>
              <c:strCache>
                <c:ptCount val="29"/>
                <c:pt idx="0">
                  <c:v>All</c:v>
                </c:pt>
                <c:pt idx="1">
                  <c:v>The History and Philosophy of Palliative Care</c:v>
                </c:pt>
                <c:pt idx="2">
                  <c:v>Pain-A Complex Business</c:v>
                </c:pt>
                <c:pt idx="3">
                  <c:v>How bad is it? Pain assessment</c:v>
                </c:pt>
                <c:pt idx="4">
                  <c:v>Opioid Analgesics</c:v>
                </c:pt>
                <c:pt idx="5">
                  <c:v>Alternative Analgesics</c:v>
                </c:pt>
                <c:pt idx="6">
                  <c:v>Opiods Continued</c:v>
                </c:pt>
                <c:pt idx="7">
                  <c:v>What's the Alternative? - Methadone, Ketamine and Adjuvants</c:v>
                </c:pt>
                <c:pt idx="8">
                  <c:v>The Pharmacological Management of Anxiety and Depression</c:v>
                </c:pt>
                <c:pt idx="9">
                  <c:v>Fatigue and Breathlessness</c:v>
                </c:pt>
                <c:pt idx="10">
                  <c:v>Nausea and Vomiting</c:v>
                </c:pt>
                <c:pt idx="11">
                  <c:v>Spiritual Crises</c:v>
                </c:pt>
                <c:pt idx="12">
                  <c:v>Hypercalcaemia</c:v>
                </c:pt>
                <c:pt idx="13">
                  <c:v>Malignant Spinal Cord Compression</c:v>
                </c:pt>
                <c:pt idx="14">
                  <c:v>Supporting Children when a Loved One is Dying</c:v>
                </c:pt>
                <c:pt idx="15">
                  <c:v>Superior Vena Cava Obstruction</c:v>
                </c:pt>
                <c:pt idx="16">
                  <c:v>Neutropenic sepsis</c:v>
                </c:pt>
                <c:pt idx="17">
                  <c:v>Haemorrhage</c:v>
                </c:pt>
                <c:pt idx="18">
                  <c:v>Thinking and talking about ACP</c:v>
                </c:pt>
                <c:pt idx="19">
                  <c:v>Mental Capacity Assessment and Best Interest Decision making</c:v>
                </c:pt>
                <c:pt idx="20">
                  <c:v>Recording ACP - Advance statements, Named spokesperson and Advance Decision to Refuse Treatment</c:v>
                </c:pt>
                <c:pt idx="21">
                  <c:v>Lasting Power of Attorney, uDNACPR, EHCPs &amp; Sharing ACP</c:v>
                </c:pt>
                <c:pt idx="22">
                  <c:v>Palliative care for people with Learning Difficulties - Are We Prepared?</c:v>
                </c:pt>
                <c:pt idx="23">
                  <c:v>Scenarios</c:v>
                </c:pt>
                <c:pt idx="24">
                  <c:v>Resilience and Self-Care</c:v>
                </c:pt>
                <c:pt idx="25">
                  <c:v>Session 1 &amp; 2 - Opioids Analgesics and Opioids Continued</c:v>
                </c:pt>
                <c:pt idx="26">
                  <c:v>Agitation</c:v>
                </c:pt>
                <c:pt idx="27">
                  <c:v>ACP Quiz</c:v>
                </c:pt>
                <c:pt idx="28">
                  <c:v>What Happened Next Scenarios</c:v>
                </c:pt>
              </c:strCache>
            </c:strRef>
          </c:cat>
          <c:val>
            <c:numRef>
              <c:f>'Session Evaluations 1'!$K$67:$K$95</c:f>
              <c:numCache>
                <c:formatCode>0%</c:formatCode>
                <c:ptCount val="29"/>
                <c:pt idx="0">
                  <c:v>0.74870912220309815</c:v>
                </c:pt>
                <c:pt idx="2">
                  <c:v>0.7142857142857143</c:v>
                </c:pt>
                <c:pt idx="3">
                  <c:v>0.70370370370370372</c:v>
                </c:pt>
                <c:pt idx="4">
                  <c:v>0.75</c:v>
                </c:pt>
                <c:pt idx="6">
                  <c:v>0.75</c:v>
                </c:pt>
                <c:pt idx="7">
                  <c:v>0.66666666666666663</c:v>
                </c:pt>
                <c:pt idx="8">
                  <c:v>0.72727272727272729</c:v>
                </c:pt>
                <c:pt idx="9">
                  <c:v>0.70370370370370372</c:v>
                </c:pt>
                <c:pt idx="10">
                  <c:v>0.77777777777777779</c:v>
                </c:pt>
                <c:pt idx="11">
                  <c:v>0.7142857142857143</c:v>
                </c:pt>
                <c:pt idx="12">
                  <c:v>0.70833333333333337</c:v>
                </c:pt>
                <c:pt idx="13">
                  <c:v>0.75</c:v>
                </c:pt>
                <c:pt idx="14">
                  <c:v>0.77777777777777779</c:v>
                </c:pt>
                <c:pt idx="15">
                  <c:v>0.66666666666666663</c:v>
                </c:pt>
                <c:pt idx="16">
                  <c:v>0.59259259259259256</c:v>
                </c:pt>
                <c:pt idx="17">
                  <c:v>0.72</c:v>
                </c:pt>
                <c:pt idx="18">
                  <c:v>0.86363636363636365</c:v>
                </c:pt>
                <c:pt idx="19">
                  <c:v>0.86363636363636365</c:v>
                </c:pt>
                <c:pt idx="20">
                  <c:v>0.86363636363636365</c:v>
                </c:pt>
                <c:pt idx="21">
                  <c:v>0.86956521739130432</c:v>
                </c:pt>
                <c:pt idx="22">
                  <c:v>0.84</c:v>
                </c:pt>
                <c:pt idx="23">
                  <c:v>0.92307692307692313</c:v>
                </c:pt>
                <c:pt idx="24">
                  <c:v>0.9</c:v>
                </c:pt>
                <c:pt idx="25">
                  <c:v>0.5714285714285714</c:v>
                </c:pt>
                <c:pt idx="26">
                  <c:v>0.63157894736842102</c:v>
                </c:pt>
                <c:pt idx="27">
                  <c:v>0.72727272727272729</c:v>
                </c:pt>
                <c:pt idx="28">
                  <c:v>0.84615384615384615</c:v>
                </c:pt>
              </c:numCache>
            </c:numRef>
          </c:val>
          <c:extLst>
            <c:ext xmlns:c16="http://schemas.microsoft.com/office/drawing/2014/chart" uri="{C3380CC4-5D6E-409C-BE32-E72D297353CC}">
              <c16:uniqueId val="{00000003-2AD5-48D4-97FE-455C52CAC3FF}"/>
            </c:ext>
          </c:extLst>
        </c:ser>
        <c:dLbls>
          <c:showLegendKey val="0"/>
          <c:showVal val="0"/>
          <c:showCatName val="0"/>
          <c:showSerName val="0"/>
          <c:showPercent val="0"/>
          <c:showBubbleSize val="0"/>
        </c:dLbls>
        <c:gapWidth val="219"/>
        <c:overlap val="-27"/>
        <c:axId val="1500837951"/>
        <c:axId val="238522399"/>
      </c:barChart>
      <c:catAx>
        <c:axId val="150083795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Session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522399"/>
        <c:crosses val="autoZero"/>
        <c:auto val="1"/>
        <c:lblAlgn val="ctr"/>
        <c:lblOffset val="100"/>
        <c:noMultiLvlLbl val="0"/>
      </c:catAx>
      <c:valAx>
        <c:axId val="238522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of Evaluations Returned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083795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"Will this Session Influence Your Practice?"</a:t>
            </a:r>
          </a:p>
          <a:p>
            <a:pPr>
              <a:defRPr/>
            </a:pP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'Session Evaluations 1'!$H$97</c:f>
              <c:strCache>
                <c:ptCount val="1"/>
                <c:pt idx="0">
                  <c:v>Not at all</c:v>
                </c:pt>
              </c:strCache>
            </c:strRef>
          </c:tx>
          <c:spPr>
            <a:solidFill>
              <a:schemeClr val="accent6">
                <a:shade val="58000"/>
              </a:schemeClr>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'Session Evaluations 1'!$B$98:$B$126</c:f>
              <c:strCache>
                <c:ptCount val="29"/>
                <c:pt idx="0">
                  <c:v>All</c:v>
                </c:pt>
                <c:pt idx="1">
                  <c:v>The History and Philosophy of Palliative Care</c:v>
                </c:pt>
                <c:pt idx="2">
                  <c:v>Pain-A Complex Business</c:v>
                </c:pt>
                <c:pt idx="3">
                  <c:v>How bad is it? Pain assessment</c:v>
                </c:pt>
                <c:pt idx="4">
                  <c:v>Opioid Analgesics</c:v>
                </c:pt>
                <c:pt idx="5">
                  <c:v>Alternative Analgesics</c:v>
                </c:pt>
                <c:pt idx="6">
                  <c:v>Opiods Continued</c:v>
                </c:pt>
                <c:pt idx="7">
                  <c:v>What's the Alternative? - Methadone, Ketamine and Adjuvants</c:v>
                </c:pt>
                <c:pt idx="8">
                  <c:v>The Pharmacological Management of Anxiety and Depression</c:v>
                </c:pt>
                <c:pt idx="9">
                  <c:v>Fatigue and Breathlessness</c:v>
                </c:pt>
                <c:pt idx="10">
                  <c:v>Nausea and Vomiting</c:v>
                </c:pt>
                <c:pt idx="11">
                  <c:v>Spiritual Crises</c:v>
                </c:pt>
                <c:pt idx="12">
                  <c:v>Hypercalcaemia</c:v>
                </c:pt>
                <c:pt idx="13">
                  <c:v>Malignant Spinal Cord Compression</c:v>
                </c:pt>
                <c:pt idx="14">
                  <c:v>Supporting Children when a Loved One is Dying</c:v>
                </c:pt>
                <c:pt idx="15">
                  <c:v>Superior Vena Cava Obstruction</c:v>
                </c:pt>
                <c:pt idx="16">
                  <c:v>Neutropenic sepsis</c:v>
                </c:pt>
                <c:pt idx="17">
                  <c:v>Haemorrhage</c:v>
                </c:pt>
                <c:pt idx="18">
                  <c:v>Thinking and talking about ACP</c:v>
                </c:pt>
                <c:pt idx="19">
                  <c:v>Mental Capacity Assessment and Best Interest Decision making</c:v>
                </c:pt>
                <c:pt idx="20">
                  <c:v>Recording ACP - Advance statements, Named spokesperson and Advance Decision to Refuse Treatment</c:v>
                </c:pt>
                <c:pt idx="21">
                  <c:v>Lasting Power of Attorney, uDNACPR, EHCPs &amp; Sharing ACP</c:v>
                </c:pt>
                <c:pt idx="22">
                  <c:v>Palliative care for people with Learning Difficulties - Are We Prepared?</c:v>
                </c:pt>
                <c:pt idx="23">
                  <c:v>Scenarios</c:v>
                </c:pt>
                <c:pt idx="24">
                  <c:v>Resilience and Self-Care</c:v>
                </c:pt>
                <c:pt idx="25">
                  <c:v>Session 1 &amp; 2 - Opioids Analgesics and Opioids Continued</c:v>
                </c:pt>
                <c:pt idx="26">
                  <c:v>Agitation</c:v>
                </c:pt>
                <c:pt idx="27">
                  <c:v>ACP Quiz</c:v>
                </c:pt>
                <c:pt idx="28">
                  <c:v>What Happened Next Scenarios</c:v>
                </c:pt>
              </c:strCache>
            </c:strRef>
          </c:cat>
          <c:val>
            <c:numRef>
              <c:f>'Session Evaluations 1'!$H$98:$H$126</c:f>
              <c:numCache>
                <c:formatCode>0%</c:formatCode>
                <c:ptCount val="29"/>
                <c:pt idx="0">
                  <c:v>3.5587188612099642E-3</c:v>
                </c:pt>
                <c:pt idx="2">
                  <c:v>0</c:v>
                </c:pt>
                <c:pt idx="3">
                  <c:v>0</c:v>
                </c:pt>
                <c:pt idx="4">
                  <c:v>0</c:v>
                </c:pt>
                <c:pt idx="6">
                  <c:v>0</c:v>
                </c:pt>
                <c:pt idx="7">
                  <c:v>0</c:v>
                </c:pt>
                <c:pt idx="8">
                  <c:v>0</c:v>
                </c:pt>
                <c:pt idx="9">
                  <c:v>0</c:v>
                </c:pt>
                <c:pt idx="10">
                  <c:v>0</c:v>
                </c:pt>
                <c:pt idx="11">
                  <c:v>0</c:v>
                </c:pt>
                <c:pt idx="12">
                  <c:v>0</c:v>
                </c:pt>
                <c:pt idx="13">
                  <c:v>0</c:v>
                </c:pt>
                <c:pt idx="14">
                  <c:v>0</c:v>
                </c:pt>
                <c:pt idx="15">
                  <c:v>0</c:v>
                </c:pt>
                <c:pt idx="16">
                  <c:v>0</c:v>
                </c:pt>
                <c:pt idx="17">
                  <c:v>0</c:v>
                </c:pt>
                <c:pt idx="18">
                  <c:v>4.5454545454545456E-2</c:v>
                </c:pt>
                <c:pt idx="19">
                  <c:v>4.1666666666666664E-2</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F5CB-4EB5-89DE-25CC6D01C78C}"/>
            </c:ext>
          </c:extLst>
        </c:ser>
        <c:ser>
          <c:idx val="1"/>
          <c:order val="1"/>
          <c:tx>
            <c:strRef>
              <c:f>'Session Evaluations 1'!$I$97</c:f>
              <c:strCache>
                <c:ptCount val="1"/>
                <c:pt idx="0">
                  <c:v>A little</c:v>
                </c:pt>
              </c:strCache>
            </c:strRef>
          </c:tx>
          <c:spPr>
            <a:solidFill>
              <a:schemeClr val="accent6">
                <a:shade val="86000"/>
              </a:schemeClr>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'Session Evaluations 1'!$B$98:$B$126</c:f>
              <c:strCache>
                <c:ptCount val="29"/>
                <c:pt idx="0">
                  <c:v>All</c:v>
                </c:pt>
                <c:pt idx="1">
                  <c:v>The History and Philosophy of Palliative Care</c:v>
                </c:pt>
                <c:pt idx="2">
                  <c:v>Pain-A Complex Business</c:v>
                </c:pt>
                <c:pt idx="3">
                  <c:v>How bad is it? Pain assessment</c:v>
                </c:pt>
                <c:pt idx="4">
                  <c:v>Opioid Analgesics</c:v>
                </c:pt>
                <c:pt idx="5">
                  <c:v>Alternative Analgesics</c:v>
                </c:pt>
                <c:pt idx="6">
                  <c:v>Opiods Continued</c:v>
                </c:pt>
                <c:pt idx="7">
                  <c:v>What's the Alternative? - Methadone, Ketamine and Adjuvants</c:v>
                </c:pt>
                <c:pt idx="8">
                  <c:v>The Pharmacological Management of Anxiety and Depression</c:v>
                </c:pt>
                <c:pt idx="9">
                  <c:v>Fatigue and Breathlessness</c:v>
                </c:pt>
                <c:pt idx="10">
                  <c:v>Nausea and Vomiting</c:v>
                </c:pt>
                <c:pt idx="11">
                  <c:v>Spiritual Crises</c:v>
                </c:pt>
                <c:pt idx="12">
                  <c:v>Hypercalcaemia</c:v>
                </c:pt>
                <c:pt idx="13">
                  <c:v>Malignant Spinal Cord Compression</c:v>
                </c:pt>
                <c:pt idx="14">
                  <c:v>Supporting Children when a Loved One is Dying</c:v>
                </c:pt>
                <c:pt idx="15">
                  <c:v>Superior Vena Cava Obstruction</c:v>
                </c:pt>
                <c:pt idx="16">
                  <c:v>Neutropenic sepsis</c:v>
                </c:pt>
                <c:pt idx="17">
                  <c:v>Haemorrhage</c:v>
                </c:pt>
                <c:pt idx="18">
                  <c:v>Thinking and talking about ACP</c:v>
                </c:pt>
                <c:pt idx="19">
                  <c:v>Mental Capacity Assessment and Best Interest Decision making</c:v>
                </c:pt>
                <c:pt idx="20">
                  <c:v>Recording ACP - Advance statements, Named spokesperson and Advance Decision to Refuse Treatment</c:v>
                </c:pt>
                <c:pt idx="21">
                  <c:v>Lasting Power of Attorney, uDNACPR, EHCPs &amp; Sharing ACP</c:v>
                </c:pt>
                <c:pt idx="22">
                  <c:v>Palliative care for people with Learning Difficulties - Are We Prepared?</c:v>
                </c:pt>
                <c:pt idx="23">
                  <c:v>Scenarios</c:v>
                </c:pt>
                <c:pt idx="24">
                  <c:v>Resilience and Self-Care</c:v>
                </c:pt>
                <c:pt idx="25">
                  <c:v>Session 1 &amp; 2 - Opioids Analgesics and Opioids Continued</c:v>
                </c:pt>
                <c:pt idx="26">
                  <c:v>Agitation</c:v>
                </c:pt>
                <c:pt idx="27">
                  <c:v>ACP Quiz</c:v>
                </c:pt>
                <c:pt idx="28">
                  <c:v>What Happened Next Scenarios</c:v>
                </c:pt>
              </c:strCache>
            </c:strRef>
          </c:cat>
          <c:val>
            <c:numRef>
              <c:f>'Session Evaluations 1'!$I$98:$I$126</c:f>
              <c:numCache>
                <c:formatCode>0%</c:formatCode>
                <c:ptCount val="29"/>
                <c:pt idx="0">
                  <c:v>2.1352313167259787E-2</c:v>
                </c:pt>
                <c:pt idx="2">
                  <c:v>3.7037037037037035E-2</c:v>
                </c:pt>
                <c:pt idx="3">
                  <c:v>3.7037037037037035E-2</c:v>
                </c:pt>
                <c:pt idx="4">
                  <c:v>0</c:v>
                </c:pt>
                <c:pt idx="6">
                  <c:v>5.5555555555555552E-2</c:v>
                </c:pt>
                <c:pt idx="7">
                  <c:v>4.5454545454545456E-2</c:v>
                </c:pt>
                <c:pt idx="8">
                  <c:v>0</c:v>
                </c:pt>
                <c:pt idx="9">
                  <c:v>0.04</c:v>
                </c:pt>
                <c:pt idx="10">
                  <c:v>0</c:v>
                </c:pt>
                <c:pt idx="11">
                  <c:v>0</c:v>
                </c:pt>
                <c:pt idx="12">
                  <c:v>3.8461538461538464E-2</c:v>
                </c:pt>
                <c:pt idx="13">
                  <c:v>3.7037037037037035E-2</c:v>
                </c:pt>
                <c:pt idx="14">
                  <c:v>3.7037037037037035E-2</c:v>
                </c:pt>
                <c:pt idx="15">
                  <c:v>3.5714285714285712E-2</c:v>
                </c:pt>
                <c:pt idx="16">
                  <c:v>0</c:v>
                </c:pt>
                <c:pt idx="17">
                  <c:v>8.3333333333333329E-2</c:v>
                </c:pt>
                <c:pt idx="18">
                  <c:v>0</c:v>
                </c:pt>
                <c:pt idx="19">
                  <c:v>0</c:v>
                </c:pt>
                <c:pt idx="20">
                  <c:v>0</c:v>
                </c:pt>
                <c:pt idx="21">
                  <c:v>0</c:v>
                </c:pt>
                <c:pt idx="22">
                  <c:v>0.04</c:v>
                </c:pt>
                <c:pt idx="23">
                  <c:v>0</c:v>
                </c:pt>
                <c:pt idx="24">
                  <c:v>0</c:v>
                </c:pt>
                <c:pt idx="25">
                  <c:v>0</c:v>
                </c:pt>
                <c:pt idx="26">
                  <c:v>0</c:v>
                </c:pt>
                <c:pt idx="27">
                  <c:v>0</c:v>
                </c:pt>
                <c:pt idx="28">
                  <c:v>0</c:v>
                </c:pt>
              </c:numCache>
            </c:numRef>
          </c:val>
          <c:extLst>
            <c:ext xmlns:c16="http://schemas.microsoft.com/office/drawing/2014/chart" uri="{C3380CC4-5D6E-409C-BE32-E72D297353CC}">
              <c16:uniqueId val="{00000001-F5CB-4EB5-89DE-25CC6D01C78C}"/>
            </c:ext>
          </c:extLst>
        </c:ser>
        <c:ser>
          <c:idx val="2"/>
          <c:order val="2"/>
          <c:tx>
            <c:strRef>
              <c:f>'Session Evaluations 1'!$J$97</c:f>
              <c:strCache>
                <c:ptCount val="1"/>
                <c:pt idx="0">
                  <c:v>Somewhat</c:v>
                </c:pt>
              </c:strCache>
            </c:strRef>
          </c:tx>
          <c:spPr>
            <a:solidFill>
              <a:schemeClr val="accent6">
                <a:tint val="86000"/>
              </a:schemeClr>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'Session Evaluations 1'!$B$98:$B$126</c:f>
              <c:strCache>
                <c:ptCount val="29"/>
                <c:pt idx="0">
                  <c:v>All</c:v>
                </c:pt>
                <c:pt idx="1">
                  <c:v>The History and Philosophy of Palliative Care</c:v>
                </c:pt>
                <c:pt idx="2">
                  <c:v>Pain-A Complex Business</c:v>
                </c:pt>
                <c:pt idx="3">
                  <c:v>How bad is it? Pain assessment</c:v>
                </c:pt>
                <c:pt idx="4">
                  <c:v>Opioid Analgesics</c:v>
                </c:pt>
                <c:pt idx="5">
                  <c:v>Alternative Analgesics</c:v>
                </c:pt>
                <c:pt idx="6">
                  <c:v>Opiods Continued</c:v>
                </c:pt>
                <c:pt idx="7">
                  <c:v>What's the Alternative? - Methadone, Ketamine and Adjuvants</c:v>
                </c:pt>
                <c:pt idx="8">
                  <c:v>The Pharmacological Management of Anxiety and Depression</c:v>
                </c:pt>
                <c:pt idx="9">
                  <c:v>Fatigue and Breathlessness</c:v>
                </c:pt>
                <c:pt idx="10">
                  <c:v>Nausea and Vomiting</c:v>
                </c:pt>
                <c:pt idx="11">
                  <c:v>Spiritual Crises</c:v>
                </c:pt>
                <c:pt idx="12">
                  <c:v>Hypercalcaemia</c:v>
                </c:pt>
                <c:pt idx="13">
                  <c:v>Malignant Spinal Cord Compression</c:v>
                </c:pt>
                <c:pt idx="14">
                  <c:v>Supporting Children when a Loved One is Dying</c:v>
                </c:pt>
                <c:pt idx="15">
                  <c:v>Superior Vena Cava Obstruction</c:v>
                </c:pt>
                <c:pt idx="16">
                  <c:v>Neutropenic sepsis</c:v>
                </c:pt>
                <c:pt idx="17">
                  <c:v>Haemorrhage</c:v>
                </c:pt>
                <c:pt idx="18">
                  <c:v>Thinking and talking about ACP</c:v>
                </c:pt>
                <c:pt idx="19">
                  <c:v>Mental Capacity Assessment and Best Interest Decision making</c:v>
                </c:pt>
                <c:pt idx="20">
                  <c:v>Recording ACP - Advance statements, Named spokesperson and Advance Decision to Refuse Treatment</c:v>
                </c:pt>
                <c:pt idx="21">
                  <c:v>Lasting Power of Attorney, uDNACPR, EHCPs &amp; Sharing ACP</c:v>
                </c:pt>
                <c:pt idx="22">
                  <c:v>Palliative care for people with Learning Difficulties - Are We Prepared?</c:v>
                </c:pt>
                <c:pt idx="23">
                  <c:v>Scenarios</c:v>
                </c:pt>
                <c:pt idx="24">
                  <c:v>Resilience and Self-Care</c:v>
                </c:pt>
                <c:pt idx="25">
                  <c:v>Session 1 &amp; 2 - Opioids Analgesics and Opioids Continued</c:v>
                </c:pt>
                <c:pt idx="26">
                  <c:v>Agitation</c:v>
                </c:pt>
                <c:pt idx="27">
                  <c:v>ACP Quiz</c:v>
                </c:pt>
                <c:pt idx="28">
                  <c:v>What Happened Next Scenarios</c:v>
                </c:pt>
              </c:strCache>
            </c:strRef>
          </c:cat>
          <c:val>
            <c:numRef>
              <c:f>'Session Evaluations 1'!$J$98:$J$126</c:f>
              <c:numCache>
                <c:formatCode>0%</c:formatCode>
                <c:ptCount val="29"/>
                <c:pt idx="0">
                  <c:v>0.19572953736654805</c:v>
                </c:pt>
                <c:pt idx="2">
                  <c:v>0.14814814814814814</c:v>
                </c:pt>
                <c:pt idx="3">
                  <c:v>0.18518518518518517</c:v>
                </c:pt>
                <c:pt idx="4">
                  <c:v>0.26315789473684209</c:v>
                </c:pt>
                <c:pt idx="6">
                  <c:v>0.22222222222222221</c:v>
                </c:pt>
                <c:pt idx="7">
                  <c:v>0.18181818181818182</c:v>
                </c:pt>
                <c:pt idx="8">
                  <c:v>0.19354838709677419</c:v>
                </c:pt>
                <c:pt idx="9">
                  <c:v>0.2</c:v>
                </c:pt>
                <c:pt idx="10">
                  <c:v>0.19230769230769232</c:v>
                </c:pt>
                <c:pt idx="11">
                  <c:v>0.26923076923076922</c:v>
                </c:pt>
                <c:pt idx="12">
                  <c:v>0.19230769230769232</c:v>
                </c:pt>
                <c:pt idx="13">
                  <c:v>0.25925925925925924</c:v>
                </c:pt>
                <c:pt idx="14">
                  <c:v>0.18518518518518517</c:v>
                </c:pt>
                <c:pt idx="15">
                  <c:v>0.25</c:v>
                </c:pt>
                <c:pt idx="16">
                  <c:v>0.33333333333333331</c:v>
                </c:pt>
                <c:pt idx="17">
                  <c:v>0.20833333333333334</c:v>
                </c:pt>
                <c:pt idx="18">
                  <c:v>9.0909090909090912E-2</c:v>
                </c:pt>
                <c:pt idx="19">
                  <c:v>0.125</c:v>
                </c:pt>
                <c:pt idx="20">
                  <c:v>8.6956521739130432E-2</c:v>
                </c:pt>
                <c:pt idx="21">
                  <c:v>9.5238095238095233E-2</c:v>
                </c:pt>
                <c:pt idx="22">
                  <c:v>0.16</c:v>
                </c:pt>
                <c:pt idx="23">
                  <c:v>8.3333333333333329E-2</c:v>
                </c:pt>
                <c:pt idx="24">
                  <c:v>0.2</c:v>
                </c:pt>
                <c:pt idx="25">
                  <c:v>0.33333333333333331</c:v>
                </c:pt>
                <c:pt idx="26">
                  <c:v>0.33333333333333331</c:v>
                </c:pt>
                <c:pt idx="27">
                  <c:v>0.18181818181818182</c:v>
                </c:pt>
                <c:pt idx="28">
                  <c:v>0.15384615384615385</c:v>
                </c:pt>
              </c:numCache>
            </c:numRef>
          </c:val>
          <c:extLst>
            <c:ext xmlns:c16="http://schemas.microsoft.com/office/drawing/2014/chart" uri="{C3380CC4-5D6E-409C-BE32-E72D297353CC}">
              <c16:uniqueId val="{00000002-F5CB-4EB5-89DE-25CC6D01C78C}"/>
            </c:ext>
          </c:extLst>
        </c:ser>
        <c:ser>
          <c:idx val="3"/>
          <c:order val="3"/>
          <c:tx>
            <c:strRef>
              <c:f>'Session Evaluations 1'!$K$97</c:f>
              <c:strCache>
                <c:ptCount val="1"/>
                <c:pt idx="0">
                  <c:v>A Lot/Very Much</c:v>
                </c:pt>
              </c:strCache>
            </c:strRef>
          </c:tx>
          <c:spPr>
            <a:solidFill>
              <a:schemeClr val="accent6">
                <a:tint val="58000"/>
              </a:schemeClr>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'Session Evaluations 1'!$B$98:$B$126</c:f>
              <c:strCache>
                <c:ptCount val="29"/>
                <c:pt idx="0">
                  <c:v>All</c:v>
                </c:pt>
                <c:pt idx="1">
                  <c:v>The History and Philosophy of Palliative Care</c:v>
                </c:pt>
                <c:pt idx="2">
                  <c:v>Pain-A Complex Business</c:v>
                </c:pt>
                <c:pt idx="3">
                  <c:v>How bad is it? Pain assessment</c:v>
                </c:pt>
                <c:pt idx="4">
                  <c:v>Opioid Analgesics</c:v>
                </c:pt>
                <c:pt idx="5">
                  <c:v>Alternative Analgesics</c:v>
                </c:pt>
                <c:pt idx="6">
                  <c:v>Opiods Continued</c:v>
                </c:pt>
                <c:pt idx="7">
                  <c:v>What's the Alternative? - Methadone, Ketamine and Adjuvants</c:v>
                </c:pt>
                <c:pt idx="8">
                  <c:v>The Pharmacological Management of Anxiety and Depression</c:v>
                </c:pt>
                <c:pt idx="9">
                  <c:v>Fatigue and Breathlessness</c:v>
                </c:pt>
                <c:pt idx="10">
                  <c:v>Nausea and Vomiting</c:v>
                </c:pt>
                <c:pt idx="11">
                  <c:v>Spiritual Crises</c:v>
                </c:pt>
                <c:pt idx="12">
                  <c:v>Hypercalcaemia</c:v>
                </c:pt>
                <c:pt idx="13">
                  <c:v>Malignant Spinal Cord Compression</c:v>
                </c:pt>
                <c:pt idx="14">
                  <c:v>Supporting Children when a Loved One is Dying</c:v>
                </c:pt>
                <c:pt idx="15">
                  <c:v>Superior Vena Cava Obstruction</c:v>
                </c:pt>
                <c:pt idx="16">
                  <c:v>Neutropenic sepsis</c:v>
                </c:pt>
                <c:pt idx="17">
                  <c:v>Haemorrhage</c:v>
                </c:pt>
                <c:pt idx="18">
                  <c:v>Thinking and talking about ACP</c:v>
                </c:pt>
                <c:pt idx="19">
                  <c:v>Mental Capacity Assessment and Best Interest Decision making</c:v>
                </c:pt>
                <c:pt idx="20">
                  <c:v>Recording ACP - Advance statements, Named spokesperson and Advance Decision to Refuse Treatment</c:v>
                </c:pt>
                <c:pt idx="21">
                  <c:v>Lasting Power of Attorney, uDNACPR, EHCPs &amp; Sharing ACP</c:v>
                </c:pt>
                <c:pt idx="22">
                  <c:v>Palliative care for people with Learning Difficulties - Are We Prepared?</c:v>
                </c:pt>
                <c:pt idx="23">
                  <c:v>Scenarios</c:v>
                </c:pt>
                <c:pt idx="24">
                  <c:v>Resilience and Self-Care</c:v>
                </c:pt>
                <c:pt idx="25">
                  <c:v>Session 1 &amp; 2 - Opioids Analgesics and Opioids Continued</c:v>
                </c:pt>
                <c:pt idx="26">
                  <c:v>Agitation</c:v>
                </c:pt>
                <c:pt idx="27">
                  <c:v>ACP Quiz</c:v>
                </c:pt>
                <c:pt idx="28">
                  <c:v>What Happened Next Scenarios</c:v>
                </c:pt>
              </c:strCache>
            </c:strRef>
          </c:cat>
          <c:val>
            <c:numRef>
              <c:f>'Session Evaluations 1'!$K$98:$K$126</c:f>
              <c:numCache>
                <c:formatCode>0%</c:formatCode>
                <c:ptCount val="29"/>
                <c:pt idx="0">
                  <c:v>0.77935943060498225</c:v>
                </c:pt>
                <c:pt idx="2">
                  <c:v>0.81481481481481477</c:v>
                </c:pt>
                <c:pt idx="3">
                  <c:v>0.77777777777777779</c:v>
                </c:pt>
                <c:pt idx="4">
                  <c:v>0.73684210526315785</c:v>
                </c:pt>
                <c:pt idx="6">
                  <c:v>0.72222222222222221</c:v>
                </c:pt>
                <c:pt idx="7">
                  <c:v>0.77272727272727271</c:v>
                </c:pt>
                <c:pt idx="8">
                  <c:v>0.80645161290322576</c:v>
                </c:pt>
                <c:pt idx="9">
                  <c:v>0.76</c:v>
                </c:pt>
                <c:pt idx="10">
                  <c:v>0.80769230769230771</c:v>
                </c:pt>
                <c:pt idx="11">
                  <c:v>0.73076923076923073</c:v>
                </c:pt>
                <c:pt idx="12">
                  <c:v>0.76923076923076927</c:v>
                </c:pt>
                <c:pt idx="13">
                  <c:v>0.70370370370370372</c:v>
                </c:pt>
                <c:pt idx="14">
                  <c:v>0.77777777777777779</c:v>
                </c:pt>
                <c:pt idx="15">
                  <c:v>0.7142857142857143</c:v>
                </c:pt>
                <c:pt idx="16">
                  <c:v>0.66666666666666663</c:v>
                </c:pt>
                <c:pt idx="17">
                  <c:v>0.70833333333333337</c:v>
                </c:pt>
                <c:pt idx="18">
                  <c:v>0.86363636363636365</c:v>
                </c:pt>
                <c:pt idx="19">
                  <c:v>0.83333333333333337</c:v>
                </c:pt>
                <c:pt idx="20">
                  <c:v>0.91304347826086951</c:v>
                </c:pt>
                <c:pt idx="21">
                  <c:v>0.90476190476190477</c:v>
                </c:pt>
                <c:pt idx="22">
                  <c:v>0.8</c:v>
                </c:pt>
                <c:pt idx="23">
                  <c:v>0.91666666666666663</c:v>
                </c:pt>
                <c:pt idx="24">
                  <c:v>0.8</c:v>
                </c:pt>
                <c:pt idx="25">
                  <c:v>0.66666666666666663</c:v>
                </c:pt>
                <c:pt idx="26">
                  <c:v>0.66666666666666663</c:v>
                </c:pt>
                <c:pt idx="27">
                  <c:v>0.81818181818181823</c:v>
                </c:pt>
                <c:pt idx="28">
                  <c:v>0.84615384615384615</c:v>
                </c:pt>
              </c:numCache>
            </c:numRef>
          </c:val>
          <c:extLst>
            <c:ext xmlns:c16="http://schemas.microsoft.com/office/drawing/2014/chart" uri="{C3380CC4-5D6E-409C-BE32-E72D297353CC}">
              <c16:uniqueId val="{00000003-F5CB-4EB5-89DE-25CC6D01C78C}"/>
            </c:ext>
          </c:extLst>
        </c:ser>
        <c:dLbls>
          <c:showLegendKey val="0"/>
          <c:showVal val="0"/>
          <c:showCatName val="0"/>
          <c:showSerName val="0"/>
          <c:showPercent val="0"/>
          <c:showBubbleSize val="0"/>
        </c:dLbls>
        <c:gapWidth val="219"/>
        <c:overlap val="-27"/>
        <c:axId val="1500837951"/>
        <c:axId val="238522399"/>
      </c:barChart>
      <c:catAx>
        <c:axId val="150083795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Assessment Category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522399"/>
        <c:crosses val="autoZero"/>
        <c:auto val="1"/>
        <c:lblAlgn val="ctr"/>
        <c:lblOffset val="100"/>
        <c:noMultiLvlLbl val="0"/>
      </c:catAx>
      <c:valAx>
        <c:axId val="238522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of Evaluations Returned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083795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"Did you Learn New Information in the Session?" : Day by Day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'Day Evaluations 1'!$H$3</c:f>
              <c:strCache>
                <c:ptCount val="1"/>
                <c:pt idx="0">
                  <c:v>Not at all</c:v>
                </c:pt>
              </c:strCache>
            </c:strRef>
          </c:tx>
          <c:spPr>
            <a:solidFill>
              <a:schemeClr val="accent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'Day Evaluations 1'!$B$4:$B$8</c:f>
              <c:strCache>
                <c:ptCount val="5"/>
                <c:pt idx="0">
                  <c:v>Day 1</c:v>
                </c:pt>
                <c:pt idx="1">
                  <c:v>Day 2</c:v>
                </c:pt>
                <c:pt idx="2">
                  <c:v>Day 3</c:v>
                </c:pt>
                <c:pt idx="3">
                  <c:v>Day 4</c:v>
                </c:pt>
                <c:pt idx="4">
                  <c:v>Day 5</c:v>
                </c:pt>
              </c:strCache>
            </c:strRef>
          </c:cat>
          <c:val>
            <c:numRef>
              <c:f>'Day Evaluations 1'!$H$4:$H$8</c:f>
              <c:numCache>
                <c:formatCode>0%</c:formatCode>
                <c:ptCount val="5"/>
                <c:pt idx="0">
                  <c:v>0</c:v>
                </c:pt>
                <c:pt idx="1">
                  <c:v>0</c:v>
                </c:pt>
                <c:pt idx="2">
                  <c:v>5.0505050505050509E-3</c:v>
                </c:pt>
                <c:pt idx="3">
                  <c:v>2.1052631578947368E-2</c:v>
                </c:pt>
                <c:pt idx="4">
                  <c:v>0</c:v>
                </c:pt>
              </c:numCache>
            </c:numRef>
          </c:val>
          <c:extLst>
            <c:ext xmlns:c16="http://schemas.microsoft.com/office/drawing/2014/chart" uri="{C3380CC4-5D6E-409C-BE32-E72D297353CC}">
              <c16:uniqueId val="{00000000-3C78-420E-8F61-7375CD80244E}"/>
            </c:ext>
          </c:extLst>
        </c:ser>
        <c:ser>
          <c:idx val="1"/>
          <c:order val="1"/>
          <c:tx>
            <c:strRef>
              <c:f>'Day Evaluations 1'!$I$3</c:f>
              <c:strCache>
                <c:ptCount val="1"/>
                <c:pt idx="0">
                  <c:v>A little</c:v>
                </c:pt>
              </c:strCache>
            </c:strRef>
          </c:tx>
          <c:spPr>
            <a:solidFill>
              <a:schemeClr val="accent2"/>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'Day Evaluations 1'!$B$4:$B$8</c:f>
              <c:strCache>
                <c:ptCount val="5"/>
                <c:pt idx="0">
                  <c:v>Day 1</c:v>
                </c:pt>
                <c:pt idx="1">
                  <c:v>Day 2</c:v>
                </c:pt>
                <c:pt idx="2">
                  <c:v>Day 3</c:v>
                </c:pt>
                <c:pt idx="3">
                  <c:v>Day 4</c:v>
                </c:pt>
                <c:pt idx="4">
                  <c:v>Day 5</c:v>
                </c:pt>
              </c:strCache>
            </c:strRef>
          </c:cat>
          <c:val>
            <c:numRef>
              <c:f>'Day Evaluations 1'!$I$4:$I$8</c:f>
              <c:numCache>
                <c:formatCode>0%</c:formatCode>
                <c:ptCount val="5"/>
                <c:pt idx="0">
                  <c:v>5.3571428571428568E-2</c:v>
                </c:pt>
                <c:pt idx="1">
                  <c:v>2.7972027972027972E-2</c:v>
                </c:pt>
                <c:pt idx="2">
                  <c:v>0.10101010101010101</c:v>
                </c:pt>
                <c:pt idx="3">
                  <c:v>4.2105263157894736E-2</c:v>
                </c:pt>
                <c:pt idx="4">
                  <c:v>4.0404040404040407E-2</c:v>
                </c:pt>
              </c:numCache>
            </c:numRef>
          </c:val>
          <c:extLst>
            <c:ext xmlns:c16="http://schemas.microsoft.com/office/drawing/2014/chart" uri="{C3380CC4-5D6E-409C-BE32-E72D297353CC}">
              <c16:uniqueId val="{00000001-3C78-420E-8F61-7375CD80244E}"/>
            </c:ext>
          </c:extLst>
        </c:ser>
        <c:ser>
          <c:idx val="2"/>
          <c:order val="2"/>
          <c:tx>
            <c:strRef>
              <c:f>'Day Evaluations 1'!$J$3</c:f>
              <c:strCache>
                <c:ptCount val="1"/>
                <c:pt idx="0">
                  <c:v>Somewhat</c:v>
                </c:pt>
              </c:strCache>
            </c:strRef>
          </c:tx>
          <c:spPr>
            <a:solidFill>
              <a:schemeClr val="accent3"/>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'Day Evaluations 1'!$B$4:$B$8</c:f>
              <c:strCache>
                <c:ptCount val="5"/>
                <c:pt idx="0">
                  <c:v>Day 1</c:v>
                </c:pt>
                <c:pt idx="1">
                  <c:v>Day 2</c:v>
                </c:pt>
                <c:pt idx="2">
                  <c:v>Day 3</c:v>
                </c:pt>
                <c:pt idx="3">
                  <c:v>Day 4</c:v>
                </c:pt>
                <c:pt idx="4">
                  <c:v>Day 5</c:v>
                </c:pt>
              </c:strCache>
            </c:strRef>
          </c:cat>
          <c:val>
            <c:numRef>
              <c:f>'Day Evaluations 1'!$J$4:$J$8</c:f>
              <c:numCache>
                <c:formatCode>0%</c:formatCode>
                <c:ptCount val="5"/>
                <c:pt idx="0">
                  <c:v>0.26785714285714285</c:v>
                </c:pt>
                <c:pt idx="1">
                  <c:v>0.35664335664335667</c:v>
                </c:pt>
                <c:pt idx="2">
                  <c:v>0.29292929292929293</c:v>
                </c:pt>
                <c:pt idx="3">
                  <c:v>0.17894736842105263</c:v>
                </c:pt>
                <c:pt idx="4">
                  <c:v>0.21212121212121213</c:v>
                </c:pt>
              </c:numCache>
            </c:numRef>
          </c:val>
          <c:extLst>
            <c:ext xmlns:c16="http://schemas.microsoft.com/office/drawing/2014/chart" uri="{C3380CC4-5D6E-409C-BE32-E72D297353CC}">
              <c16:uniqueId val="{00000002-3C78-420E-8F61-7375CD80244E}"/>
            </c:ext>
          </c:extLst>
        </c:ser>
        <c:ser>
          <c:idx val="3"/>
          <c:order val="3"/>
          <c:tx>
            <c:strRef>
              <c:f>'Day Evaluations 1'!$K$3</c:f>
              <c:strCache>
                <c:ptCount val="1"/>
                <c:pt idx="0">
                  <c:v>A Lot/Very Much</c:v>
                </c:pt>
              </c:strCache>
            </c:strRef>
          </c:tx>
          <c:spPr>
            <a:solidFill>
              <a:schemeClr val="accent4"/>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'Day Evaluations 1'!$B$4:$B$8</c:f>
              <c:strCache>
                <c:ptCount val="5"/>
                <c:pt idx="0">
                  <c:v>Day 1</c:v>
                </c:pt>
                <c:pt idx="1">
                  <c:v>Day 2</c:v>
                </c:pt>
                <c:pt idx="2">
                  <c:v>Day 3</c:v>
                </c:pt>
                <c:pt idx="3">
                  <c:v>Day 4</c:v>
                </c:pt>
                <c:pt idx="4">
                  <c:v>Day 5</c:v>
                </c:pt>
              </c:strCache>
            </c:strRef>
          </c:cat>
          <c:val>
            <c:numRef>
              <c:f>'Day Evaluations 1'!$K$4:$K$8</c:f>
              <c:numCache>
                <c:formatCode>0%</c:formatCode>
                <c:ptCount val="5"/>
                <c:pt idx="0">
                  <c:v>0.6785714285714286</c:v>
                </c:pt>
                <c:pt idx="1">
                  <c:v>0.61538461538461542</c:v>
                </c:pt>
                <c:pt idx="2">
                  <c:v>0.60101010101010099</c:v>
                </c:pt>
                <c:pt idx="3">
                  <c:v>0.75789473684210529</c:v>
                </c:pt>
                <c:pt idx="4">
                  <c:v>0.74747474747474751</c:v>
                </c:pt>
              </c:numCache>
            </c:numRef>
          </c:val>
          <c:extLst>
            <c:ext xmlns:c16="http://schemas.microsoft.com/office/drawing/2014/chart" uri="{C3380CC4-5D6E-409C-BE32-E72D297353CC}">
              <c16:uniqueId val="{00000003-3C78-420E-8F61-7375CD80244E}"/>
            </c:ext>
          </c:extLst>
        </c:ser>
        <c:dLbls>
          <c:dLblPos val="outEnd"/>
          <c:showLegendKey val="0"/>
          <c:showVal val="1"/>
          <c:showCatName val="0"/>
          <c:showSerName val="0"/>
          <c:showPercent val="0"/>
          <c:showBubbleSize val="0"/>
        </c:dLbls>
        <c:gapWidth val="219"/>
        <c:overlap val="-27"/>
        <c:axId val="924122416"/>
        <c:axId val="909409120"/>
      </c:barChart>
      <c:catAx>
        <c:axId val="92412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409120"/>
        <c:crosses val="autoZero"/>
        <c:auto val="1"/>
        <c:lblAlgn val="ctr"/>
        <c:lblOffset val="100"/>
        <c:noMultiLvlLbl val="0"/>
      </c:catAx>
      <c:valAx>
        <c:axId val="909409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of Evaluations Returned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41224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"Was the 'Level'</a:t>
            </a:r>
            <a:r>
              <a:rPr lang="en-GB" baseline="0"/>
              <a:t> of the Session Right?" : Day by Day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'Day Evaluations 1'!$G$11</c:f>
              <c:strCache>
                <c:ptCount val="1"/>
                <c:pt idx="0">
                  <c:v>Too Low</c:v>
                </c:pt>
              </c:strCache>
            </c:strRef>
          </c:tx>
          <c:spPr>
            <a:solidFill>
              <a:schemeClr val="accent1"/>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'Day Evaluations 1'!$B$12:$B$16</c:f>
              <c:strCache>
                <c:ptCount val="5"/>
                <c:pt idx="0">
                  <c:v>Day 1</c:v>
                </c:pt>
                <c:pt idx="1">
                  <c:v>Day 2</c:v>
                </c:pt>
                <c:pt idx="2">
                  <c:v>Day 3</c:v>
                </c:pt>
                <c:pt idx="3">
                  <c:v>Day 4</c:v>
                </c:pt>
                <c:pt idx="4">
                  <c:v>Day 5</c:v>
                </c:pt>
              </c:strCache>
            </c:strRef>
          </c:cat>
          <c:val>
            <c:numRef>
              <c:f>'Day Evaluations 1'!$G$12:$G$16</c:f>
              <c:numCache>
                <c:formatCode>0%</c:formatCode>
                <c:ptCount val="5"/>
                <c:pt idx="0">
                  <c:v>0</c:v>
                </c:pt>
                <c:pt idx="1">
                  <c:v>8.5470085470085479E-3</c:v>
                </c:pt>
                <c:pt idx="2">
                  <c:v>0</c:v>
                </c:pt>
                <c:pt idx="3">
                  <c:v>0</c:v>
                </c:pt>
                <c:pt idx="4">
                  <c:v>0</c:v>
                </c:pt>
              </c:numCache>
            </c:numRef>
          </c:val>
          <c:extLst>
            <c:ext xmlns:c16="http://schemas.microsoft.com/office/drawing/2014/chart" uri="{C3380CC4-5D6E-409C-BE32-E72D297353CC}">
              <c16:uniqueId val="{00000000-E1FC-4AEF-835E-5700E1FA1861}"/>
            </c:ext>
          </c:extLst>
        </c:ser>
        <c:ser>
          <c:idx val="1"/>
          <c:order val="1"/>
          <c:tx>
            <c:strRef>
              <c:f>'Day Evaluations 1'!$H$11</c:f>
              <c:strCache>
                <c:ptCount val="1"/>
                <c:pt idx="0">
                  <c:v>About Right</c:v>
                </c:pt>
              </c:strCache>
            </c:strRef>
          </c:tx>
          <c:spPr>
            <a:solidFill>
              <a:schemeClr val="accent2"/>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'Day Evaluations 1'!$B$12:$B$16</c:f>
              <c:strCache>
                <c:ptCount val="5"/>
                <c:pt idx="0">
                  <c:v>Day 1</c:v>
                </c:pt>
                <c:pt idx="1">
                  <c:v>Day 2</c:v>
                </c:pt>
                <c:pt idx="2">
                  <c:v>Day 3</c:v>
                </c:pt>
                <c:pt idx="3">
                  <c:v>Day 4</c:v>
                </c:pt>
                <c:pt idx="4">
                  <c:v>Day 5</c:v>
                </c:pt>
              </c:strCache>
            </c:strRef>
          </c:cat>
          <c:val>
            <c:numRef>
              <c:f>'Day Evaluations 1'!$H$12:$H$16</c:f>
              <c:numCache>
                <c:formatCode>0%</c:formatCode>
                <c:ptCount val="5"/>
                <c:pt idx="0">
                  <c:v>0.99065420560747663</c:v>
                </c:pt>
                <c:pt idx="1">
                  <c:v>0.99145299145299148</c:v>
                </c:pt>
                <c:pt idx="2">
                  <c:v>1</c:v>
                </c:pt>
                <c:pt idx="3">
                  <c:v>1</c:v>
                </c:pt>
                <c:pt idx="4">
                  <c:v>0.95</c:v>
                </c:pt>
              </c:numCache>
            </c:numRef>
          </c:val>
          <c:extLst>
            <c:ext xmlns:c16="http://schemas.microsoft.com/office/drawing/2014/chart" uri="{C3380CC4-5D6E-409C-BE32-E72D297353CC}">
              <c16:uniqueId val="{00000001-E1FC-4AEF-835E-5700E1FA1861}"/>
            </c:ext>
          </c:extLst>
        </c:ser>
        <c:ser>
          <c:idx val="2"/>
          <c:order val="2"/>
          <c:tx>
            <c:strRef>
              <c:f>'Day Evaluations 1'!$I$11</c:f>
              <c:strCache>
                <c:ptCount val="1"/>
                <c:pt idx="0">
                  <c:v>Too High</c:v>
                </c:pt>
              </c:strCache>
            </c:strRef>
          </c:tx>
          <c:spPr>
            <a:solidFill>
              <a:schemeClr val="accent3"/>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'Day Evaluations 1'!$B$12:$B$16</c:f>
              <c:strCache>
                <c:ptCount val="5"/>
                <c:pt idx="0">
                  <c:v>Day 1</c:v>
                </c:pt>
                <c:pt idx="1">
                  <c:v>Day 2</c:v>
                </c:pt>
                <c:pt idx="2">
                  <c:v>Day 3</c:v>
                </c:pt>
                <c:pt idx="3">
                  <c:v>Day 4</c:v>
                </c:pt>
                <c:pt idx="4">
                  <c:v>Day 5</c:v>
                </c:pt>
              </c:strCache>
            </c:strRef>
          </c:cat>
          <c:val>
            <c:numRef>
              <c:f>'Day Evaluations 1'!$I$12:$I$16</c:f>
              <c:numCache>
                <c:formatCode>0%</c:formatCode>
                <c:ptCount val="5"/>
                <c:pt idx="0">
                  <c:v>9.3457943925233638E-3</c:v>
                </c:pt>
                <c:pt idx="1">
                  <c:v>0</c:v>
                </c:pt>
                <c:pt idx="2">
                  <c:v>0</c:v>
                </c:pt>
                <c:pt idx="3">
                  <c:v>0</c:v>
                </c:pt>
                <c:pt idx="4">
                  <c:v>0.05</c:v>
                </c:pt>
              </c:numCache>
            </c:numRef>
          </c:val>
          <c:extLst>
            <c:ext xmlns:c16="http://schemas.microsoft.com/office/drawing/2014/chart" uri="{C3380CC4-5D6E-409C-BE32-E72D297353CC}">
              <c16:uniqueId val="{00000002-E1FC-4AEF-835E-5700E1FA1861}"/>
            </c:ext>
          </c:extLst>
        </c:ser>
        <c:dLbls>
          <c:dLblPos val="outEnd"/>
          <c:showLegendKey val="0"/>
          <c:showVal val="1"/>
          <c:showCatName val="0"/>
          <c:showSerName val="0"/>
          <c:showPercent val="0"/>
          <c:showBubbleSize val="0"/>
        </c:dLbls>
        <c:gapWidth val="219"/>
        <c:overlap val="-27"/>
        <c:axId val="783163744"/>
        <c:axId val="685307584"/>
      </c:barChart>
      <c:catAx>
        <c:axId val="78316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307584"/>
        <c:crosses val="autoZero"/>
        <c:auto val="1"/>
        <c:lblAlgn val="ctr"/>
        <c:lblOffset val="100"/>
        <c:noMultiLvlLbl val="0"/>
      </c:catAx>
      <c:valAx>
        <c:axId val="68530758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of Evaluations Returned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1637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"Will this Session</a:t>
            </a:r>
            <a:r>
              <a:rPr lang="en-GB" baseline="0"/>
              <a:t> Enhance Your Competence?" : Day by Day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'Day Evaluations 1'!$H$18</c:f>
              <c:strCache>
                <c:ptCount val="1"/>
                <c:pt idx="0">
                  <c:v>Not at all</c:v>
                </c:pt>
              </c:strCache>
            </c:strRef>
          </c:tx>
          <c:spPr>
            <a:solidFill>
              <a:schemeClr val="accent1"/>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'Day Evaluations 1'!$B$19:$B$23</c:f>
              <c:strCache>
                <c:ptCount val="5"/>
                <c:pt idx="0">
                  <c:v>Day 1</c:v>
                </c:pt>
                <c:pt idx="1">
                  <c:v>Day 2</c:v>
                </c:pt>
                <c:pt idx="2">
                  <c:v>Day 3</c:v>
                </c:pt>
                <c:pt idx="3">
                  <c:v>Day 4</c:v>
                </c:pt>
                <c:pt idx="4">
                  <c:v>Day 5</c:v>
                </c:pt>
              </c:strCache>
            </c:strRef>
          </c:cat>
          <c:val>
            <c:numRef>
              <c:f>'Day Evaluations 1'!$H$19:$H$23</c:f>
              <c:numCache>
                <c:formatCode>0%</c:formatCode>
                <c:ptCount val="5"/>
                <c:pt idx="0">
                  <c:v>0</c:v>
                </c:pt>
                <c:pt idx="1">
                  <c:v>0</c:v>
                </c:pt>
                <c:pt idx="2">
                  <c:v>0</c:v>
                </c:pt>
                <c:pt idx="3">
                  <c:v>2.247191011235955E-2</c:v>
                </c:pt>
                <c:pt idx="4">
                  <c:v>0</c:v>
                </c:pt>
              </c:numCache>
            </c:numRef>
          </c:val>
          <c:extLst>
            <c:ext xmlns:c16="http://schemas.microsoft.com/office/drawing/2014/chart" uri="{C3380CC4-5D6E-409C-BE32-E72D297353CC}">
              <c16:uniqueId val="{00000000-CF7C-4F09-B2D8-BAF8923605D7}"/>
            </c:ext>
          </c:extLst>
        </c:ser>
        <c:ser>
          <c:idx val="1"/>
          <c:order val="1"/>
          <c:tx>
            <c:strRef>
              <c:f>'Day Evaluations 1'!$I$18</c:f>
              <c:strCache>
                <c:ptCount val="1"/>
                <c:pt idx="0">
                  <c:v>A little</c:v>
                </c:pt>
              </c:strCache>
            </c:strRef>
          </c:tx>
          <c:spPr>
            <a:solidFill>
              <a:schemeClr val="accent2"/>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'Day Evaluations 1'!$B$19:$B$23</c:f>
              <c:strCache>
                <c:ptCount val="5"/>
                <c:pt idx="0">
                  <c:v>Day 1</c:v>
                </c:pt>
                <c:pt idx="1">
                  <c:v>Day 2</c:v>
                </c:pt>
                <c:pt idx="2">
                  <c:v>Day 3</c:v>
                </c:pt>
                <c:pt idx="3">
                  <c:v>Day 4</c:v>
                </c:pt>
                <c:pt idx="4">
                  <c:v>Day 5</c:v>
                </c:pt>
              </c:strCache>
            </c:strRef>
          </c:cat>
          <c:val>
            <c:numRef>
              <c:f>'Day Evaluations 1'!$I$19:$I$23</c:f>
              <c:numCache>
                <c:formatCode>0%</c:formatCode>
                <c:ptCount val="5"/>
                <c:pt idx="0">
                  <c:v>3.614457831325301E-2</c:v>
                </c:pt>
                <c:pt idx="1">
                  <c:v>6.9444444444444441E-3</c:v>
                </c:pt>
                <c:pt idx="2">
                  <c:v>3.783783783783784E-2</c:v>
                </c:pt>
                <c:pt idx="3">
                  <c:v>3.3707865168539325E-2</c:v>
                </c:pt>
                <c:pt idx="4">
                  <c:v>1.2500000000000001E-2</c:v>
                </c:pt>
              </c:numCache>
            </c:numRef>
          </c:val>
          <c:extLst>
            <c:ext xmlns:c16="http://schemas.microsoft.com/office/drawing/2014/chart" uri="{C3380CC4-5D6E-409C-BE32-E72D297353CC}">
              <c16:uniqueId val="{00000001-CF7C-4F09-B2D8-BAF8923605D7}"/>
            </c:ext>
          </c:extLst>
        </c:ser>
        <c:ser>
          <c:idx val="2"/>
          <c:order val="2"/>
          <c:tx>
            <c:strRef>
              <c:f>'Day Evaluations 1'!$J$18</c:f>
              <c:strCache>
                <c:ptCount val="1"/>
                <c:pt idx="0">
                  <c:v>Somewhat</c:v>
                </c:pt>
              </c:strCache>
            </c:strRef>
          </c:tx>
          <c:spPr>
            <a:solidFill>
              <a:schemeClr val="accent3"/>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'Day Evaluations 1'!$B$19:$B$23</c:f>
              <c:strCache>
                <c:ptCount val="5"/>
                <c:pt idx="0">
                  <c:v>Day 1</c:v>
                </c:pt>
                <c:pt idx="1">
                  <c:v>Day 2</c:v>
                </c:pt>
                <c:pt idx="2">
                  <c:v>Day 3</c:v>
                </c:pt>
                <c:pt idx="3">
                  <c:v>Day 4</c:v>
                </c:pt>
                <c:pt idx="4">
                  <c:v>Day 5</c:v>
                </c:pt>
              </c:strCache>
            </c:strRef>
          </c:cat>
          <c:val>
            <c:numRef>
              <c:f>'Day Evaluations 1'!$J$19:$J$23</c:f>
              <c:numCache>
                <c:formatCode>0%</c:formatCode>
                <c:ptCount val="5"/>
                <c:pt idx="0">
                  <c:v>0.25301204819277107</c:v>
                </c:pt>
                <c:pt idx="1">
                  <c:v>0.2986111111111111</c:v>
                </c:pt>
                <c:pt idx="2">
                  <c:v>0.25945945945945947</c:v>
                </c:pt>
                <c:pt idx="3">
                  <c:v>7.8651685393258425E-2</c:v>
                </c:pt>
                <c:pt idx="4">
                  <c:v>0.125</c:v>
                </c:pt>
              </c:numCache>
            </c:numRef>
          </c:val>
          <c:extLst>
            <c:ext xmlns:c16="http://schemas.microsoft.com/office/drawing/2014/chart" uri="{C3380CC4-5D6E-409C-BE32-E72D297353CC}">
              <c16:uniqueId val="{00000002-CF7C-4F09-B2D8-BAF8923605D7}"/>
            </c:ext>
          </c:extLst>
        </c:ser>
        <c:ser>
          <c:idx val="3"/>
          <c:order val="3"/>
          <c:tx>
            <c:strRef>
              <c:f>'Day Evaluations 1'!$K$18</c:f>
              <c:strCache>
                <c:ptCount val="1"/>
                <c:pt idx="0">
                  <c:v>A Lot/Very Much</c:v>
                </c:pt>
              </c:strCache>
            </c:strRef>
          </c:tx>
          <c:spPr>
            <a:solidFill>
              <a:schemeClr val="accent4"/>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'Day Evaluations 1'!$B$19:$B$23</c:f>
              <c:strCache>
                <c:ptCount val="5"/>
                <c:pt idx="0">
                  <c:v>Day 1</c:v>
                </c:pt>
                <c:pt idx="1">
                  <c:v>Day 2</c:v>
                </c:pt>
                <c:pt idx="2">
                  <c:v>Day 3</c:v>
                </c:pt>
                <c:pt idx="3">
                  <c:v>Day 4</c:v>
                </c:pt>
                <c:pt idx="4">
                  <c:v>Day 5</c:v>
                </c:pt>
              </c:strCache>
            </c:strRef>
          </c:cat>
          <c:val>
            <c:numRef>
              <c:f>'Day Evaluations 1'!$K$19:$K$23</c:f>
              <c:numCache>
                <c:formatCode>0%</c:formatCode>
                <c:ptCount val="5"/>
                <c:pt idx="0">
                  <c:v>0.71084337349397586</c:v>
                </c:pt>
                <c:pt idx="1">
                  <c:v>0.69444444444444442</c:v>
                </c:pt>
                <c:pt idx="2">
                  <c:v>0.70270270270270274</c:v>
                </c:pt>
                <c:pt idx="3">
                  <c:v>0.8651685393258427</c:v>
                </c:pt>
                <c:pt idx="4">
                  <c:v>0.86250000000000004</c:v>
                </c:pt>
              </c:numCache>
            </c:numRef>
          </c:val>
          <c:extLst>
            <c:ext xmlns:c16="http://schemas.microsoft.com/office/drawing/2014/chart" uri="{C3380CC4-5D6E-409C-BE32-E72D297353CC}">
              <c16:uniqueId val="{00000003-CF7C-4F09-B2D8-BAF8923605D7}"/>
            </c:ext>
          </c:extLst>
        </c:ser>
        <c:dLbls>
          <c:dLblPos val="outEnd"/>
          <c:showLegendKey val="0"/>
          <c:showVal val="1"/>
          <c:showCatName val="0"/>
          <c:showSerName val="0"/>
          <c:showPercent val="0"/>
          <c:showBubbleSize val="0"/>
        </c:dLbls>
        <c:gapWidth val="219"/>
        <c:overlap val="-27"/>
        <c:axId val="1035006576"/>
        <c:axId val="685313824"/>
      </c:barChart>
      <c:catAx>
        <c:axId val="103500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313824"/>
        <c:crosses val="autoZero"/>
        <c:auto val="1"/>
        <c:lblAlgn val="ctr"/>
        <c:lblOffset val="100"/>
        <c:noMultiLvlLbl val="0"/>
      </c:catAx>
      <c:valAx>
        <c:axId val="685313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of Evaluations Returned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50065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"Will this Session Influence Your Practice?" : Day by Day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'Day Evaluations 1'!$H$25</c:f>
              <c:strCache>
                <c:ptCount val="1"/>
                <c:pt idx="0">
                  <c:v>Not at all</c:v>
                </c:pt>
              </c:strCache>
            </c:strRef>
          </c:tx>
          <c:spPr>
            <a:solidFill>
              <a:schemeClr val="accent1"/>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'Day Evaluations 1'!$B$26:$B$30</c:f>
              <c:strCache>
                <c:ptCount val="5"/>
                <c:pt idx="0">
                  <c:v>Day 1</c:v>
                </c:pt>
                <c:pt idx="1">
                  <c:v>Day 2</c:v>
                </c:pt>
                <c:pt idx="2">
                  <c:v>Day 3</c:v>
                </c:pt>
                <c:pt idx="3">
                  <c:v>Day 4</c:v>
                </c:pt>
                <c:pt idx="4">
                  <c:v>Day 5</c:v>
                </c:pt>
              </c:strCache>
            </c:strRef>
          </c:cat>
          <c:val>
            <c:numRef>
              <c:f>'Day Evaluations 1'!$H$26:$H$30</c:f>
              <c:numCache>
                <c:formatCode>0%</c:formatCode>
                <c:ptCount val="5"/>
                <c:pt idx="0">
                  <c:v>0</c:v>
                </c:pt>
                <c:pt idx="1">
                  <c:v>0</c:v>
                </c:pt>
                <c:pt idx="2">
                  <c:v>0</c:v>
                </c:pt>
                <c:pt idx="3">
                  <c:v>2.2222222222222223E-2</c:v>
                </c:pt>
                <c:pt idx="4">
                  <c:v>0</c:v>
                </c:pt>
              </c:numCache>
            </c:numRef>
          </c:val>
          <c:extLst>
            <c:ext xmlns:c16="http://schemas.microsoft.com/office/drawing/2014/chart" uri="{C3380CC4-5D6E-409C-BE32-E72D297353CC}">
              <c16:uniqueId val="{00000000-B531-4C3E-B748-D2F616B14A5B}"/>
            </c:ext>
          </c:extLst>
        </c:ser>
        <c:ser>
          <c:idx val="1"/>
          <c:order val="1"/>
          <c:tx>
            <c:strRef>
              <c:f>'Day Evaluations 1'!$I$25</c:f>
              <c:strCache>
                <c:ptCount val="1"/>
                <c:pt idx="0">
                  <c:v>A little</c:v>
                </c:pt>
              </c:strCache>
            </c:strRef>
          </c:tx>
          <c:spPr>
            <a:solidFill>
              <a:schemeClr val="accent2"/>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'Day Evaluations 1'!$B$26:$B$30</c:f>
              <c:strCache>
                <c:ptCount val="5"/>
                <c:pt idx="0">
                  <c:v>Day 1</c:v>
                </c:pt>
                <c:pt idx="1">
                  <c:v>Day 2</c:v>
                </c:pt>
                <c:pt idx="2">
                  <c:v>Day 3</c:v>
                </c:pt>
                <c:pt idx="3">
                  <c:v>Day 4</c:v>
                </c:pt>
                <c:pt idx="4">
                  <c:v>Day 5</c:v>
                </c:pt>
              </c:strCache>
            </c:strRef>
          </c:cat>
          <c:val>
            <c:numRef>
              <c:f>'Day Evaluations 1'!$I$26:$I$30</c:f>
              <c:numCache>
                <c:formatCode>0%</c:formatCode>
                <c:ptCount val="5"/>
                <c:pt idx="0">
                  <c:v>2.5000000000000001E-2</c:v>
                </c:pt>
                <c:pt idx="1">
                  <c:v>2.2556390977443608E-2</c:v>
                </c:pt>
                <c:pt idx="2">
                  <c:v>3.2967032967032968E-2</c:v>
                </c:pt>
                <c:pt idx="3">
                  <c:v>0</c:v>
                </c:pt>
                <c:pt idx="4">
                  <c:v>1.2987012987012988E-2</c:v>
                </c:pt>
              </c:numCache>
            </c:numRef>
          </c:val>
          <c:extLst>
            <c:ext xmlns:c16="http://schemas.microsoft.com/office/drawing/2014/chart" uri="{C3380CC4-5D6E-409C-BE32-E72D297353CC}">
              <c16:uniqueId val="{00000001-B531-4C3E-B748-D2F616B14A5B}"/>
            </c:ext>
          </c:extLst>
        </c:ser>
        <c:ser>
          <c:idx val="2"/>
          <c:order val="2"/>
          <c:tx>
            <c:strRef>
              <c:f>'Day Evaluations 1'!$J$25</c:f>
              <c:strCache>
                <c:ptCount val="1"/>
                <c:pt idx="0">
                  <c:v>Somewhat</c:v>
                </c:pt>
              </c:strCache>
            </c:strRef>
          </c:tx>
          <c:spPr>
            <a:solidFill>
              <a:schemeClr val="accent3"/>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'Day Evaluations 1'!$B$26:$B$30</c:f>
              <c:strCache>
                <c:ptCount val="5"/>
                <c:pt idx="0">
                  <c:v>Day 1</c:v>
                </c:pt>
                <c:pt idx="1">
                  <c:v>Day 2</c:v>
                </c:pt>
                <c:pt idx="2">
                  <c:v>Day 3</c:v>
                </c:pt>
                <c:pt idx="3">
                  <c:v>Day 4</c:v>
                </c:pt>
                <c:pt idx="4">
                  <c:v>Day 5</c:v>
                </c:pt>
              </c:strCache>
            </c:strRef>
          </c:cat>
          <c:val>
            <c:numRef>
              <c:f>'Day Evaluations 1'!$J$26:$J$30</c:f>
              <c:numCache>
                <c:formatCode>0%</c:formatCode>
                <c:ptCount val="5"/>
                <c:pt idx="0">
                  <c:v>0.2</c:v>
                </c:pt>
                <c:pt idx="1">
                  <c:v>0.22556390977443608</c:v>
                </c:pt>
                <c:pt idx="2">
                  <c:v>0.24175824175824176</c:v>
                </c:pt>
                <c:pt idx="3">
                  <c:v>0.1</c:v>
                </c:pt>
                <c:pt idx="4">
                  <c:v>0.14285714285714285</c:v>
                </c:pt>
              </c:numCache>
            </c:numRef>
          </c:val>
          <c:extLst>
            <c:ext xmlns:c16="http://schemas.microsoft.com/office/drawing/2014/chart" uri="{C3380CC4-5D6E-409C-BE32-E72D297353CC}">
              <c16:uniqueId val="{00000002-B531-4C3E-B748-D2F616B14A5B}"/>
            </c:ext>
          </c:extLst>
        </c:ser>
        <c:ser>
          <c:idx val="3"/>
          <c:order val="3"/>
          <c:tx>
            <c:strRef>
              <c:f>'Day Evaluations 1'!$K$25</c:f>
              <c:strCache>
                <c:ptCount val="1"/>
                <c:pt idx="0">
                  <c:v>A Lot/Very Much</c:v>
                </c:pt>
              </c:strCache>
            </c:strRef>
          </c:tx>
          <c:spPr>
            <a:solidFill>
              <a:schemeClr val="accent4"/>
            </a:solidFill>
            <a:ln>
              <a:solidFill>
                <a:schemeClr val="tx1"/>
              </a:solidFill>
            </a:ln>
            <a:effectLst>
              <a:outerShdw blurRad="50800" dist="38100" algn="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'Day Evaluations 1'!$B$26:$B$30</c:f>
              <c:strCache>
                <c:ptCount val="5"/>
                <c:pt idx="0">
                  <c:v>Day 1</c:v>
                </c:pt>
                <c:pt idx="1">
                  <c:v>Day 2</c:v>
                </c:pt>
                <c:pt idx="2">
                  <c:v>Day 3</c:v>
                </c:pt>
                <c:pt idx="3">
                  <c:v>Day 4</c:v>
                </c:pt>
                <c:pt idx="4">
                  <c:v>Day 5</c:v>
                </c:pt>
              </c:strCache>
            </c:strRef>
          </c:cat>
          <c:val>
            <c:numRef>
              <c:f>'Day Evaluations 1'!$K$26:$K$30</c:f>
              <c:numCache>
                <c:formatCode>0%</c:formatCode>
                <c:ptCount val="5"/>
                <c:pt idx="0">
                  <c:v>0.77500000000000002</c:v>
                </c:pt>
                <c:pt idx="1">
                  <c:v>0.75187969924812026</c:v>
                </c:pt>
                <c:pt idx="2">
                  <c:v>0.72527472527472525</c:v>
                </c:pt>
                <c:pt idx="3">
                  <c:v>0.87777777777777777</c:v>
                </c:pt>
                <c:pt idx="4">
                  <c:v>0.8441558441558441</c:v>
                </c:pt>
              </c:numCache>
            </c:numRef>
          </c:val>
          <c:extLst>
            <c:ext xmlns:c16="http://schemas.microsoft.com/office/drawing/2014/chart" uri="{C3380CC4-5D6E-409C-BE32-E72D297353CC}">
              <c16:uniqueId val="{00000003-B531-4C3E-B748-D2F616B14A5B}"/>
            </c:ext>
          </c:extLst>
        </c:ser>
        <c:dLbls>
          <c:dLblPos val="outEnd"/>
          <c:showLegendKey val="0"/>
          <c:showVal val="1"/>
          <c:showCatName val="0"/>
          <c:showSerName val="0"/>
          <c:showPercent val="0"/>
          <c:showBubbleSize val="0"/>
        </c:dLbls>
        <c:gapWidth val="219"/>
        <c:overlap val="-27"/>
        <c:axId val="916146960"/>
        <c:axId val="677672688"/>
      </c:barChart>
      <c:catAx>
        <c:axId val="91614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672688"/>
        <c:crosses val="autoZero"/>
        <c:auto val="1"/>
        <c:lblAlgn val="ctr"/>
        <c:lblOffset val="100"/>
        <c:noMultiLvlLbl val="0"/>
      </c:catAx>
      <c:valAx>
        <c:axId val="677672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of Evaluations Returned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61469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Recurring Themes Found in Comments Provided by Attendees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'Comments Submitted 2'!$B$12</c:f>
              <c:strCache>
                <c:ptCount val="1"/>
                <c:pt idx="0">
                  <c:v>Occurences</c:v>
                </c:pt>
              </c:strCache>
            </c:strRef>
          </c:tx>
          <c:spPr>
            <a:solidFill>
              <a:schemeClr val="accent6"/>
            </a:solidFill>
            <a:ln>
              <a:solidFill>
                <a:sysClr val="windowText" lastClr="000000"/>
              </a:solid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'Comments Submitted 2'!$C$11:$R$11</c:f>
              <c:strCache>
                <c:ptCount val="16"/>
                <c:pt idx="0">
                  <c:v>Positivity about Content</c:v>
                </c:pt>
                <c:pt idx="1">
                  <c:v>Negativity about Content</c:v>
                </c:pt>
                <c:pt idx="2">
                  <c:v>Constructive Feedback Provided</c:v>
                </c:pt>
                <c:pt idx="3">
                  <c:v>Practical Application</c:v>
                </c:pt>
                <c:pt idx="4">
                  <c:v>Emotional Impact</c:v>
                </c:pt>
                <c:pt idx="5">
                  <c:v>Reference to Course Material</c:v>
                </c:pt>
                <c:pt idx="6">
                  <c:v>Interesting</c:v>
                </c:pt>
                <c:pt idx="7">
                  <c:v>Understanding Increased</c:v>
                </c:pt>
                <c:pt idx="8">
                  <c:v>Refreshed Existing Understanding</c:v>
                </c:pt>
                <c:pt idx="9">
                  <c:v>Reflection on Own Practice</c:v>
                </c:pt>
                <c:pt idx="10">
                  <c:v>Intention to Implement Learning</c:v>
                </c:pt>
                <c:pt idx="11">
                  <c:v>Praise for Presentation and Course Delivery</c:v>
                </c:pt>
                <c:pt idx="12">
                  <c:v>Enjoyment</c:v>
                </c:pt>
                <c:pt idx="13">
                  <c:v>Helpful to Practice</c:v>
                </c:pt>
                <c:pt idx="14">
                  <c:v>Concern or Recommendation about Pacing</c:v>
                </c:pt>
                <c:pt idx="15">
                  <c:v>Increased Confidence</c:v>
                </c:pt>
              </c:strCache>
            </c:strRef>
          </c:cat>
          <c:val>
            <c:numRef>
              <c:f>'Comments Submitted 2'!$C$12:$R$12</c:f>
              <c:numCache>
                <c:formatCode>General</c:formatCode>
                <c:ptCount val="16"/>
                <c:pt idx="0">
                  <c:v>238</c:v>
                </c:pt>
                <c:pt idx="1">
                  <c:v>8</c:v>
                </c:pt>
                <c:pt idx="2">
                  <c:v>45</c:v>
                </c:pt>
                <c:pt idx="3">
                  <c:v>202</c:v>
                </c:pt>
                <c:pt idx="4">
                  <c:v>59</c:v>
                </c:pt>
                <c:pt idx="5">
                  <c:v>224</c:v>
                </c:pt>
                <c:pt idx="6">
                  <c:v>38</c:v>
                </c:pt>
                <c:pt idx="7">
                  <c:v>212</c:v>
                </c:pt>
                <c:pt idx="8">
                  <c:v>62</c:v>
                </c:pt>
                <c:pt idx="9">
                  <c:v>105</c:v>
                </c:pt>
                <c:pt idx="10">
                  <c:v>67</c:v>
                </c:pt>
                <c:pt idx="11">
                  <c:v>155</c:v>
                </c:pt>
                <c:pt idx="12">
                  <c:v>48</c:v>
                </c:pt>
                <c:pt idx="13">
                  <c:v>187</c:v>
                </c:pt>
                <c:pt idx="14">
                  <c:v>28</c:v>
                </c:pt>
                <c:pt idx="15">
                  <c:v>84</c:v>
                </c:pt>
              </c:numCache>
            </c:numRef>
          </c:val>
          <c:extLst>
            <c:ext xmlns:c16="http://schemas.microsoft.com/office/drawing/2014/chart" uri="{C3380CC4-5D6E-409C-BE32-E72D297353CC}">
              <c16:uniqueId val="{00000000-400F-4EFD-86F8-8B61848CB848}"/>
            </c:ext>
          </c:extLst>
        </c:ser>
        <c:dLbls>
          <c:showLegendKey val="0"/>
          <c:showVal val="0"/>
          <c:showCatName val="0"/>
          <c:showSerName val="0"/>
          <c:showPercent val="0"/>
          <c:showBubbleSize val="0"/>
        </c:dLbls>
        <c:gapWidth val="219"/>
        <c:overlap val="-27"/>
        <c:axId val="1950982703"/>
        <c:axId val="1941473103"/>
      </c:barChart>
      <c:catAx>
        <c:axId val="19509827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Theme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1473103"/>
        <c:crosses val="autoZero"/>
        <c:auto val="1"/>
        <c:lblAlgn val="ctr"/>
        <c:lblOffset val="100"/>
        <c:noMultiLvlLbl val="0"/>
      </c:catAx>
      <c:valAx>
        <c:axId val="19414731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Occurences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0982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withinLinear" id="17">
  <a:schemeClr val="accent4"/>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5">
  <a:schemeClr val="accent2"/>
</cs:colorStyle>
</file>

<file path=xl/charts/colors11.xml><?xml version="1.0" encoding="utf-8"?>
<cs:colorStyle xmlns:cs="http://schemas.microsoft.com/office/drawing/2012/chartStyle" xmlns:a="http://schemas.openxmlformats.org/drawingml/2006/main" meth="withinLinear" id="17">
  <a:schemeClr val="accent4"/>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1.png"/><Relationship Id="rId5" Type="http://schemas.openxmlformats.org/officeDocument/2006/relationships/chart" Target="../charts/chart16.xml"/><Relationship Id="rId4"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7.xml"/><Relationship Id="rId1" Type="http://schemas.openxmlformats.org/officeDocument/2006/relationships/image" Target="../media/image1.png"/><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571500</xdr:colOff>
      <xdr:row>3</xdr:row>
      <xdr:rowOff>155278</xdr:rowOff>
    </xdr:to>
    <xdr:pic>
      <xdr:nvPicPr>
        <xdr:cNvPr id="2" name="Picture 1">
          <a:extLst>
            <a:ext uri="{FF2B5EF4-FFF2-40B4-BE49-F238E27FC236}">
              <a16:creationId xmlns:a16="http://schemas.microsoft.com/office/drawing/2014/main" id="{00E9C4D3-B14C-4AE5-B186-0EEEC541ECA8}"/>
            </a:ext>
          </a:extLst>
        </xdr:cNvPr>
        <xdr:cNvPicPr>
          <a:picLocks noChangeAspect="1"/>
        </xdr:cNvPicPr>
      </xdr:nvPicPr>
      <xdr:blipFill>
        <a:blip xmlns:r="http://schemas.openxmlformats.org/officeDocument/2006/relationships" r:embed="rId1"/>
        <a:stretch>
          <a:fillRect/>
        </a:stretch>
      </xdr:blipFill>
      <xdr:spPr>
        <a:xfrm>
          <a:off x="0" y="9525"/>
          <a:ext cx="1790700" cy="688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1181100</xdr:colOff>
      <xdr:row>1</xdr:row>
      <xdr:rowOff>307678</xdr:rowOff>
    </xdr:to>
    <xdr:pic>
      <xdr:nvPicPr>
        <xdr:cNvPr id="2" name="Picture 1">
          <a:extLst>
            <a:ext uri="{FF2B5EF4-FFF2-40B4-BE49-F238E27FC236}">
              <a16:creationId xmlns:a16="http://schemas.microsoft.com/office/drawing/2014/main" id="{00A666DE-1FF0-4D91-8396-67A94DE6767F}"/>
            </a:ext>
          </a:extLst>
        </xdr:cNvPr>
        <xdr:cNvPicPr>
          <a:picLocks noChangeAspect="1"/>
        </xdr:cNvPicPr>
      </xdr:nvPicPr>
      <xdr:blipFill>
        <a:blip xmlns:r="http://schemas.openxmlformats.org/officeDocument/2006/relationships" r:embed="rId1"/>
        <a:stretch>
          <a:fillRect/>
        </a:stretch>
      </xdr:blipFill>
      <xdr:spPr>
        <a:xfrm>
          <a:off x="0" y="0"/>
          <a:ext cx="1790700" cy="6886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xdr:row>
      <xdr:rowOff>0</xdr:rowOff>
    </xdr:from>
    <xdr:to>
      <xdr:col>12</xdr:col>
      <xdr:colOff>0</xdr:colOff>
      <xdr:row>24</xdr:row>
      <xdr:rowOff>9525</xdr:rowOff>
    </xdr:to>
    <xdr:graphicFrame macro="">
      <xdr:nvGraphicFramePr>
        <xdr:cNvPr id="2" name="Chart 1">
          <a:extLst>
            <a:ext uri="{FF2B5EF4-FFF2-40B4-BE49-F238E27FC236}">
              <a16:creationId xmlns:a16="http://schemas.microsoft.com/office/drawing/2014/main" id="{30B08825-AE8A-4BD4-9D89-31404982FC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56</xdr:row>
      <xdr:rowOff>0</xdr:rowOff>
    </xdr:from>
    <xdr:to>
      <xdr:col>12</xdr:col>
      <xdr:colOff>0</xdr:colOff>
      <xdr:row>74</xdr:row>
      <xdr:rowOff>6350</xdr:rowOff>
    </xdr:to>
    <xdr:graphicFrame macro="">
      <xdr:nvGraphicFramePr>
        <xdr:cNvPr id="3" name="Chart 2">
          <a:extLst>
            <a:ext uri="{FF2B5EF4-FFF2-40B4-BE49-F238E27FC236}">
              <a16:creationId xmlns:a16="http://schemas.microsoft.com/office/drawing/2014/main" id="{F23256B2-F205-4BE5-AA80-D97CA576AB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102</xdr:row>
      <xdr:rowOff>0</xdr:rowOff>
    </xdr:from>
    <xdr:to>
      <xdr:col>12</xdr:col>
      <xdr:colOff>0</xdr:colOff>
      <xdr:row>120</xdr:row>
      <xdr:rowOff>9525</xdr:rowOff>
    </xdr:to>
    <xdr:graphicFrame macro="">
      <xdr:nvGraphicFramePr>
        <xdr:cNvPr id="4" name="Chart 3">
          <a:extLst>
            <a:ext uri="{FF2B5EF4-FFF2-40B4-BE49-F238E27FC236}">
              <a16:creationId xmlns:a16="http://schemas.microsoft.com/office/drawing/2014/main" id="{A9D20732-0F92-43F1-A726-08199BE2A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149</xdr:row>
      <xdr:rowOff>0</xdr:rowOff>
    </xdr:from>
    <xdr:to>
      <xdr:col>12</xdr:col>
      <xdr:colOff>0</xdr:colOff>
      <xdr:row>167</xdr:row>
      <xdr:rowOff>6350</xdr:rowOff>
    </xdr:to>
    <xdr:graphicFrame macro="">
      <xdr:nvGraphicFramePr>
        <xdr:cNvPr id="5" name="Chart 4">
          <a:extLst>
            <a:ext uri="{FF2B5EF4-FFF2-40B4-BE49-F238E27FC236}">
              <a16:creationId xmlns:a16="http://schemas.microsoft.com/office/drawing/2014/main" id="{0E1AB7C9-DCA7-4175-80B7-E4D05A4DBD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6</xdr:row>
      <xdr:rowOff>0</xdr:rowOff>
    </xdr:from>
    <xdr:to>
      <xdr:col>24</xdr:col>
      <xdr:colOff>0</xdr:colOff>
      <xdr:row>24</xdr:row>
      <xdr:rowOff>6350</xdr:rowOff>
    </xdr:to>
    <xdr:graphicFrame macro="">
      <xdr:nvGraphicFramePr>
        <xdr:cNvPr id="9" name="Chart 8">
          <a:extLst>
            <a:ext uri="{FF2B5EF4-FFF2-40B4-BE49-F238E27FC236}">
              <a16:creationId xmlns:a16="http://schemas.microsoft.com/office/drawing/2014/main" id="{9746EB8B-9291-46D4-8E12-F920785BB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0</xdr:colOff>
      <xdr:row>56</xdr:row>
      <xdr:rowOff>0</xdr:rowOff>
    </xdr:from>
    <xdr:to>
      <xdr:col>24</xdr:col>
      <xdr:colOff>0</xdr:colOff>
      <xdr:row>74</xdr:row>
      <xdr:rowOff>9525</xdr:rowOff>
    </xdr:to>
    <xdr:graphicFrame macro="">
      <xdr:nvGraphicFramePr>
        <xdr:cNvPr id="10" name="Chart 9">
          <a:extLst>
            <a:ext uri="{FF2B5EF4-FFF2-40B4-BE49-F238E27FC236}">
              <a16:creationId xmlns:a16="http://schemas.microsoft.com/office/drawing/2014/main" id="{462B4549-D88C-4622-903C-E107139EA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0</xdr:colOff>
      <xdr:row>102</xdr:row>
      <xdr:rowOff>0</xdr:rowOff>
    </xdr:from>
    <xdr:to>
      <xdr:col>24</xdr:col>
      <xdr:colOff>0</xdr:colOff>
      <xdr:row>120</xdr:row>
      <xdr:rowOff>6350</xdr:rowOff>
    </xdr:to>
    <xdr:graphicFrame macro="">
      <xdr:nvGraphicFramePr>
        <xdr:cNvPr id="11" name="Chart 10">
          <a:extLst>
            <a:ext uri="{FF2B5EF4-FFF2-40B4-BE49-F238E27FC236}">
              <a16:creationId xmlns:a16="http://schemas.microsoft.com/office/drawing/2014/main" id="{030DABC5-3719-492C-8D9E-D2274BF20F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0</xdr:colOff>
      <xdr:row>149</xdr:row>
      <xdr:rowOff>0</xdr:rowOff>
    </xdr:from>
    <xdr:to>
      <xdr:col>24</xdr:col>
      <xdr:colOff>0</xdr:colOff>
      <xdr:row>167</xdr:row>
      <xdr:rowOff>9525</xdr:rowOff>
    </xdr:to>
    <xdr:graphicFrame macro="">
      <xdr:nvGraphicFramePr>
        <xdr:cNvPr id="12" name="Chart 11">
          <a:extLst>
            <a:ext uri="{FF2B5EF4-FFF2-40B4-BE49-F238E27FC236}">
              <a16:creationId xmlns:a16="http://schemas.microsoft.com/office/drawing/2014/main" id="{E3446834-B393-467E-9EC4-C16BFD91D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2</xdr:col>
      <xdr:colOff>571500</xdr:colOff>
      <xdr:row>3</xdr:row>
      <xdr:rowOff>145753</xdr:rowOff>
    </xdr:to>
    <xdr:pic>
      <xdr:nvPicPr>
        <xdr:cNvPr id="6" name="Picture 5">
          <a:extLst>
            <a:ext uri="{FF2B5EF4-FFF2-40B4-BE49-F238E27FC236}">
              <a16:creationId xmlns:a16="http://schemas.microsoft.com/office/drawing/2014/main" id="{0C352655-AA26-499D-B980-D4A5A03CE1E4}"/>
            </a:ext>
          </a:extLst>
        </xdr:cNvPr>
        <xdr:cNvPicPr>
          <a:picLocks noChangeAspect="1"/>
        </xdr:cNvPicPr>
      </xdr:nvPicPr>
      <xdr:blipFill>
        <a:blip xmlns:r="http://schemas.openxmlformats.org/officeDocument/2006/relationships" r:embed="rId9"/>
        <a:stretch>
          <a:fillRect/>
        </a:stretch>
      </xdr:blipFill>
      <xdr:spPr>
        <a:xfrm>
          <a:off x="0" y="0"/>
          <a:ext cx="1790700" cy="685503"/>
        </a:xfrm>
        <a:prstGeom prst="rect">
          <a:avLst/>
        </a:prstGeom>
      </xdr:spPr>
    </xdr:pic>
    <xdr:clientData/>
  </xdr:twoCellAnchor>
  <xdr:twoCellAnchor>
    <xdr:from>
      <xdr:col>0</xdr:col>
      <xdr:colOff>609599</xdr:colOff>
      <xdr:row>27</xdr:row>
      <xdr:rowOff>0</xdr:rowOff>
    </xdr:from>
    <xdr:to>
      <xdr:col>35</xdr:col>
      <xdr:colOff>276225</xdr:colOff>
      <xdr:row>51</xdr:row>
      <xdr:rowOff>6350</xdr:rowOff>
    </xdr:to>
    <xdr:graphicFrame macro="">
      <xdr:nvGraphicFramePr>
        <xdr:cNvPr id="14" name="Chart 13">
          <a:extLst>
            <a:ext uri="{FF2B5EF4-FFF2-40B4-BE49-F238E27FC236}">
              <a16:creationId xmlns:a16="http://schemas.microsoft.com/office/drawing/2014/main" id="{699EDEFF-7C25-408E-8A56-EAF324855E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565149</xdr:colOff>
      <xdr:row>74</xdr:row>
      <xdr:rowOff>171450</xdr:rowOff>
    </xdr:from>
    <xdr:to>
      <xdr:col>35</xdr:col>
      <xdr:colOff>247649</xdr:colOff>
      <xdr:row>99</xdr:row>
      <xdr:rowOff>19050</xdr:rowOff>
    </xdr:to>
    <xdr:graphicFrame macro="">
      <xdr:nvGraphicFramePr>
        <xdr:cNvPr id="15" name="Chart 14">
          <a:extLst>
            <a:ext uri="{FF2B5EF4-FFF2-40B4-BE49-F238E27FC236}">
              <a16:creationId xmlns:a16="http://schemas.microsoft.com/office/drawing/2014/main" id="{FB5C8534-72EB-4B0B-8EF2-1EF76F2E7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600074</xdr:colOff>
      <xdr:row>120</xdr:row>
      <xdr:rowOff>174624</xdr:rowOff>
    </xdr:from>
    <xdr:to>
      <xdr:col>35</xdr:col>
      <xdr:colOff>327024</xdr:colOff>
      <xdr:row>145</xdr:row>
      <xdr:rowOff>41274</xdr:rowOff>
    </xdr:to>
    <xdr:graphicFrame macro="">
      <xdr:nvGraphicFramePr>
        <xdr:cNvPr id="16" name="Chart 15">
          <a:extLst>
            <a:ext uri="{FF2B5EF4-FFF2-40B4-BE49-F238E27FC236}">
              <a16:creationId xmlns:a16="http://schemas.microsoft.com/office/drawing/2014/main" id="{531B9D6D-EF4E-4047-8218-BAA8809E6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167</xdr:row>
      <xdr:rowOff>123825</xdr:rowOff>
    </xdr:from>
    <xdr:to>
      <xdr:col>35</xdr:col>
      <xdr:colOff>342900</xdr:colOff>
      <xdr:row>192</xdr:row>
      <xdr:rowOff>0</xdr:rowOff>
    </xdr:to>
    <xdr:graphicFrame macro="">
      <xdr:nvGraphicFramePr>
        <xdr:cNvPr id="17" name="Chart 16">
          <a:extLst>
            <a:ext uri="{FF2B5EF4-FFF2-40B4-BE49-F238E27FC236}">
              <a16:creationId xmlns:a16="http://schemas.microsoft.com/office/drawing/2014/main" id="{8530B371-A13E-4DAF-9B88-6D494215B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1181100</xdr:colOff>
      <xdr:row>1</xdr:row>
      <xdr:rowOff>307678</xdr:rowOff>
    </xdr:to>
    <xdr:pic>
      <xdr:nvPicPr>
        <xdr:cNvPr id="2" name="Picture 1">
          <a:extLst>
            <a:ext uri="{FF2B5EF4-FFF2-40B4-BE49-F238E27FC236}">
              <a16:creationId xmlns:a16="http://schemas.microsoft.com/office/drawing/2014/main" id="{574940E8-8D81-4D95-8636-D6C81CFE3CBF}"/>
            </a:ext>
          </a:extLst>
        </xdr:cNvPr>
        <xdr:cNvPicPr>
          <a:picLocks noChangeAspect="1"/>
        </xdr:cNvPicPr>
      </xdr:nvPicPr>
      <xdr:blipFill>
        <a:blip xmlns:r="http://schemas.openxmlformats.org/officeDocument/2006/relationships" r:embed="rId1"/>
        <a:stretch>
          <a:fillRect/>
        </a:stretch>
      </xdr:blipFill>
      <xdr:spPr>
        <a:xfrm>
          <a:off x="0" y="0"/>
          <a:ext cx="1790700" cy="6886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571500</xdr:colOff>
      <xdr:row>3</xdr:row>
      <xdr:rowOff>145753</xdr:rowOff>
    </xdr:to>
    <xdr:pic>
      <xdr:nvPicPr>
        <xdr:cNvPr id="2" name="Picture 1">
          <a:extLst>
            <a:ext uri="{FF2B5EF4-FFF2-40B4-BE49-F238E27FC236}">
              <a16:creationId xmlns:a16="http://schemas.microsoft.com/office/drawing/2014/main" id="{C413059E-C940-4AB6-97F3-9AB11DD4FAAD}"/>
            </a:ext>
          </a:extLst>
        </xdr:cNvPr>
        <xdr:cNvPicPr>
          <a:picLocks noChangeAspect="1"/>
        </xdr:cNvPicPr>
      </xdr:nvPicPr>
      <xdr:blipFill>
        <a:blip xmlns:r="http://schemas.openxmlformats.org/officeDocument/2006/relationships" r:embed="rId1"/>
        <a:stretch>
          <a:fillRect/>
        </a:stretch>
      </xdr:blipFill>
      <xdr:spPr>
        <a:xfrm>
          <a:off x="0" y="0"/>
          <a:ext cx="1790700" cy="688678"/>
        </a:xfrm>
        <a:prstGeom prst="rect">
          <a:avLst/>
        </a:prstGeom>
      </xdr:spPr>
    </xdr:pic>
    <xdr:clientData/>
  </xdr:twoCellAnchor>
  <xdr:twoCellAnchor>
    <xdr:from>
      <xdr:col>0</xdr:col>
      <xdr:colOff>600074</xdr:colOff>
      <xdr:row>16</xdr:row>
      <xdr:rowOff>180974</xdr:rowOff>
    </xdr:from>
    <xdr:to>
      <xdr:col>18</xdr:col>
      <xdr:colOff>88899</xdr:colOff>
      <xdr:row>36</xdr:row>
      <xdr:rowOff>95249</xdr:rowOff>
    </xdr:to>
    <xdr:graphicFrame macro="">
      <xdr:nvGraphicFramePr>
        <xdr:cNvPr id="4" name="Chart 3">
          <a:extLst>
            <a:ext uri="{FF2B5EF4-FFF2-40B4-BE49-F238E27FC236}">
              <a16:creationId xmlns:a16="http://schemas.microsoft.com/office/drawing/2014/main" id="{064E8390-9061-43F9-A458-71AE623A9C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544512</xdr:colOff>
      <xdr:row>39</xdr:row>
      <xdr:rowOff>123825</xdr:rowOff>
    </xdr:from>
    <xdr:to>
      <xdr:col>18</xdr:col>
      <xdr:colOff>47626</xdr:colOff>
      <xdr:row>59</xdr:row>
      <xdr:rowOff>15875</xdr:rowOff>
    </xdr:to>
    <xdr:graphicFrame macro="">
      <xdr:nvGraphicFramePr>
        <xdr:cNvPr id="5" name="Chart 4">
          <a:extLst>
            <a:ext uri="{FF2B5EF4-FFF2-40B4-BE49-F238E27FC236}">
              <a16:creationId xmlns:a16="http://schemas.microsoft.com/office/drawing/2014/main" id="{5D33539B-F0C0-40C9-B079-1EA47FA9D5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474662</xdr:colOff>
      <xdr:row>61</xdr:row>
      <xdr:rowOff>101600</xdr:rowOff>
    </xdr:from>
    <xdr:to>
      <xdr:col>17</xdr:col>
      <xdr:colOff>581025</xdr:colOff>
      <xdr:row>81</xdr:row>
      <xdr:rowOff>6350</xdr:rowOff>
    </xdr:to>
    <xdr:graphicFrame macro="">
      <xdr:nvGraphicFramePr>
        <xdr:cNvPr id="6" name="Chart 5">
          <a:extLst>
            <a:ext uri="{FF2B5EF4-FFF2-40B4-BE49-F238E27FC236}">
              <a16:creationId xmlns:a16="http://schemas.microsoft.com/office/drawing/2014/main" id="{A16FBE59-8C67-4DA4-B5DD-2532C2150C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484186</xdr:colOff>
      <xdr:row>83</xdr:row>
      <xdr:rowOff>120650</xdr:rowOff>
    </xdr:from>
    <xdr:to>
      <xdr:col>17</xdr:col>
      <xdr:colOff>603249</xdr:colOff>
      <xdr:row>103</xdr:row>
      <xdr:rowOff>28575</xdr:rowOff>
    </xdr:to>
    <xdr:graphicFrame macro="">
      <xdr:nvGraphicFramePr>
        <xdr:cNvPr id="7" name="Chart 6">
          <a:extLst>
            <a:ext uri="{FF2B5EF4-FFF2-40B4-BE49-F238E27FC236}">
              <a16:creationId xmlns:a16="http://schemas.microsoft.com/office/drawing/2014/main" id="{C9163ACE-B7F3-479B-B1B0-C1D42B625E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571500</xdr:colOff>
      <xdr:row>3</xdr:row>
      <xdr:rowOff>145753</xdr:rowOff>
    </xdr:to>
    <xdr:pic>
      <xdr:nvPicPr>
        <xdr:cNvPr id="2" name="Picture 1">
          <a:extLst>
            <a:ext uri="{FF2B5EF4-FFF2-40B4-BE49-F238E27FC236}">
              <a16:creationId xmlns:a16="http://schemas.microsoft.com/office/drawing/2014/main" id="{F91D6422-AFA0-4418-A250-49EFE66F2C7F}"/>
            </a:ext>
          </a:extLst>
        </xdr:cNvPr>
        <xdr:cNvPicPr>
          <a:picLocks noChangeAspect="1"/>
        </xdr:cNvPicPr>
      </xdr:nvPicPr>
      <xdr:blipFill>
        <a:blip xmlns:r="http://schemas.openxmlformats.org/officeDocument/2006/relationships" r:embed="rId1"/>
        <a:stretch>
          <a:fillRect/>
        </a:stretch>
      </xdr:blipFill>
      <xdr:spPr>
        <a:xfrm>
          <a:off x="0" y="0"/>
          <a:ext cx="1790700" cy="6855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352425</xdr:colOff>
      <xdr:row>3</xdr:row>
      <xdr:rowOff>142578</xdr:rowOff>
    </xdr:to>
    <xdr:pic>
      <xdr:nvPicPr>
        <xdr:cNvPr id="3" name="Picture 2">
          <a:extLst>
            <a:ext uri="{FF2B5EF4-FFF2-40B4-BE49-F238E27FC236}">
              <a16:creationId xmlns:a16="http://schemas.microsoft.com/office/drawing/2014/main" id="{ECE28373-0EE2-418C-BF1F-872B3E444AB8}"/>
            </a:ext>
          </a:extLst>
        </xdr:cNvPr>
        <xdr:cNvPicPr>
          <a:picLocks noChangeAspect="1"/>
        </xdr:cNvPicPr>
      </xdr:nvPicPr>
      <xdr:blipFill>
        <a:blip xmlns:r="http://schemas.openxmlformats.org/officeDocument/2006/relationships" r:embed="rId1"/>
        <a:stretch>
          <a:fillRect/>
        </a:stretch>
      </xdr:blipFill>
      <xdr:spPr>
        <a:xfrm>
          <a:off x="0" y="0"/>
          <a:ext cx="1790700" cy="688678"/>
        </a:xfrm>
        <a:prstGeom prst="rect">
          <a:avLst/>
        </a:prstGeom>
      </xdr:spPr>
    </xdr:pic>
    <xdr:clientData/>
  </xdr:twoCellAnchor>
  <xdr:twoCellAnchor>
    <xdr:from>
      <xdr:col>0</xdr:col>
      <xdr:colOff>504825</xdr:colOff>
      <xdr:row>12</xdr:row>
      <xdr:rowOff>104775</xdr:rowOff>
    </xdr:from>
    <xdr:to>
      <xdr:col>11</xdr:col>
      <xdr:colOff>568325</xdr:colOff>
      <xdr:row>34</xdr:row>
      <xdr:rowOff>161925</xdr:rowOff>
    </xdr:to>
    <xdr:graphicFrame macro="">
      <xdr:nvGraphicFramePr>
        <xdr:cNvPr id="2" name="Chart 1">
          <a:extLst>
            <a:ext uri="{FF2B5EF4-FFF2-40B4-BE49-F238E27FC236}">
              <a16:creationId xmlns:a16="http://schemas.microsoft.com/office/drawing/2014/main" id="{D106152D-B5D6-44C9-8DD7-51E75BEC47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428625</xdr:colOff>
      <xdr:row>35</xdr:row>
      <xdr:rowOff>38100</xdr:rowOff>
    </xdr:from>
    <xdr:to>
      <xdr:col>6</xdr:col>
      <xdr:colOff>637070</xdr:colOff>
      <xdr:row>66</xdr:row>
      <xdr:rowOff>40574</xdr:rowOff>
    </xdr:to>
    <xdr:pic>
      <xdr:nvPicPr>
        <xdr:cNvPr id="6" name="Picture 5">
          <a:extLst>
            <a:ext uri="{FF2B5EF4-FFF2-40B4-BE49-F238E27FC236}">
              <a16:creationId xmlns:a16="http://schemas.microsoft.com/office/drawing/2014/main" id="{A62DE321-2CEC-42D3-98EA-2514E7ACB70C}"/>
            </a:ext>
          </a:extLst>
        </xdr:cNvPr>
        <xdr:cNvPicPr>
          <a:picLocks noChangeAspect="1"/>
        </xdr:cNvPicPr>
      </xdr:nvPicPr>
      <xdr:blipFill>
        <a:blip xmlns:r="http://schemas.openxmlformats.org/officeDocument/2006/relationships" r:embed="rId3"/>
        <a:stretch>
          <a:fillRect/>
        </a:stretch>
      </xdr:blipFill>
      <xdr:spPr>
        <a:xfrm>
          <a:off x="428625" y="6877050"/>
          <a:ext cx="8838095" cy="5612699"/>
        </a:xfrm>
        <a:prstGeom prst="rect">
          <a:avLst/>
        </a:prstGeom>
        <a:effectLst>
          <a:outerShdw blurRad="50800" dist="38100" dir="2700000" algn="tl" rotWithShape="0">
            <a:prstClr val="black">
              <a:alpha val="40000"/>
            </a:prstClr>
          </a:outerShdw>
        </a:effectLst>
      </xdr:spPr>
    </xdr:pic>
    <xdr:clientData/>
  </xdr:twoCellAnchor>
  <xdr:twoCellAnchor editAs="oneCell">
    <xdr:from>
      <xdr:col>6</xdr:col>
      <xdr:colOff>952500</xdr:colOff>
      <xdr:row>35</xdr:row>
      <xdr:rowOff>85726</xdr:rowOff>
    </xdr:from>
    <xdr:to>
      <xdr:col>13</xdr:col>
      <xdr:colOff>446293</xdr:colOff>
      <xdr:row>65</xdr:row>
      <xdr:rowOff>141492</xdr:rowOff>
    </xdr:to>
    <xdr:pic>
      <xdr:nvPicPr>
        <xdr:cNvPr id="7" name="Picture 6">
          <a:extLst>
            <a:ext uri="{FF2B5EF4-FFF2-40B4-BE49-F238E27FC236}">
              <a16:creationId xmlns:a16="http://schemas.microsoft.com/office/drawing/2014/main" id="{A0768543-BD5D-4B6B-9CFB-53CBD6A262F5}"/>
            </a:ext>
          </a:extLst>
        </xdr:cNvPr>
        <xdr:cNvPicPr>
          <a:picLocks noChangeAspect="1"/>
        </xdr:cNvPicPr>
      </xdr:nvPicPr>
      <xdr:blipFill>
        <a:blip xmlns:r="http://schemas.openxmlformats.org/officeDocument/2006/relationships" r:embed="rId4"/>
        <a:stretch>
          <a:fillRect/>
        </a:stretch>
      </xdr:blipFill>
      <xdr:spPr>
        <a:xfrm>
          <a:off x="9582150" y="6924676"/>
          <a:ext cx="9561718" cy="5485016"/>
        </a:xfrm>
        <a:prstGeom prst="rect">
          <a:avLst/>
        </a:prstGeom>
        <a:effectLst>
          <a:outerShdw blurRad="50800" dist="38100" dir="2700000" algn="tl"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590248</xdr:colOff>
      <xdr:row>14</xdr:row>
      <xdr:rowOff>28277</xdr:rowOff>
    </xdr:to>
    <xdr:pic>
      <xdr:nvPicPr>
        <xdr:cNvPr id="2" name="Picture 1">
          <a:extLst>
            <a:ext uri="{FF2B5EF4-FFF2-40B4-BE49-F238E27FC236}">
              <a16:creationId xmlns:a16="http://schemas.microsoft.com/office/drawing/2014/main" id="{6DC3AACE-85E2-43D7-AB1E-329534AA4EC9}"/>
            </a:ext>
          </a:extLst>
        </xdr:cNvPr>
        <xdr:cNvPicPr>
          <a:picLocks noChangeAspect="1"/>
        </xdr:cNvPicPr>
      </xdr:nvPicPr>
      <xdr:blipFill>
        <a:blip xmlns:r="http://schemas.openxmlformats.org/officeDocument/2006/relationships" r:embed="rId1"/>
        <a:stretch>
          <a:fillRect/>
        </a:stretch>
      </xdr:blipFill>
      <xdr:spPr>
        <a:xfrm>
          <a:off x="609600" y="180975"/>
          <a:ext cx="2419048" cy="238095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A58C14-C891-424D-BE22-4EF211D18D1B}" name="Table1" displayName="Table1" ref="A7:W108" totalsRowCount="1" headerRowDxfId="47" headerRowBorderDxfId="72" tableBorderDxfId="73" totalsRowBorderDxfId="71">
  <autoFilter ref="A7:W107" xr:uid="{5A82BF71-5CBF-4049-9FAF-0B4CE6985AB8}"/>
  <sortState ref="A8:W82">
    <sortCondition ref="A7:A82"/>
  </sortState>
  <tableColumns count="23">
    <tableColumn id="1" xr3:uid="{21BBC67E-1489-4069-A8D6-710DBD0C0236}" name="Cohort" dataDxfId="70" totalsRowDxfId="22"/>
    <tableColumn id="2" xr3:uid="{7AAAC635-6543-4C17-B4F0-9275974546C0}" name="Day" dataDxfId="69" totalsRowDxfId="21"/>
    <tableColumn id="3" xr3:uid="{0AA5CC2E-1BF8-4485-9C0F-0345DED2E03A}" name="Session" dataDxfId="68" totalsRowDxfId="20"/>
    <tableColumn id="4" xr3:uid="{F41A17A8-B76B-446D-95BE-E4A11C90F280}" name="Not at all" totalsRowFunction="custom" dataDxfId="67" totalsRowDxfId="19">
      <totalsRowFormula>SUM(Table1[Not at all])</totalsRowFormula>
    </tableColumn>
    <tableColumn id="5" xr3:uid="{D67F4672-F0E9-43A1-9A06-72B7C33A5F44}" name="A little" totalsRowFunction="custom" dataDxfId="66" totalsRowDxfId="18">
      <totalsRowFormula>SUM(Table1[A little])</totalsRowFormula>
    </tableColumn>
    <tableColumn id="6" xr3:uid="{3BDED133-969B-4CB1-9C41-EB97AD8C9716}" name="Somewhat" totalsRowFunction="custom" dataDxfId="65" totalsRowDxfId="17">
      <totalsRowFormula>SUM(Table1[Somewhat])</totalsRowFormula>
    </tableColumn>
    <tableColumn id="7" xr3:uid="{6C4FDDD2-DF04-4659-B520-5179C7AB6CDD}" name="A lot/very much" totalsRowFunction="custom" dataDxfId="64" totalsRowDxfId="16">
      <totalsRowFormula>SUM(Table1[A lot/very much])</totalsRowFormula>
    </tableColumn>
    <tableColumn id="8" xr3:uid="{A8B35AA8-66FC-44A7-8999-F7EBF34B6E5B}" name="Too low" totalsRowFunction="custom" dataDxfId="63" totalsRowDxfId="15">
      <totalsRowFormula>SUM(Table1[Too low])</totalsRowFormula>
    </tableColumn>
    <tableColumn id="9" xr3:uid="{E27F76F8-80EF-490D-8131-0E2C7DA93A72}" name="About right" totalsRowFunction="custom" dataDxfId="62" totalsRowDxfId="14">
      <totalsRowFormula>SUM(Table1[About right])</totalsRowFormula>
    </tableColumn>
    <tableColumn id="10" xr3:uid="{57E785E7-7C5E-4EE5-B298-2F31A0D3B829}" name="Too high" totalsRowFunction="custom" dataDxfId="61" totalsRowDxfId="13">
      <totalsRowFormula>SUM(Table1[Too high])</totalsRowFormula>
    </tableColumn>
    <tableColumn id="11" xr3:uid="{7F42D09B-73FB-4F1E-962B-73CF6271FECE}" name="Column1" totalsRowFunction="custom" dataDxfId="60" totalsRowDxfId="12">
      <totalsRowFormula>SUM(Table1[Column1])</totalsRowFormula>
    </tableColumn>
    <tableColumn id="12" xr3:uid="{3CF6E0B0-178E-439B-AAD0-DEB1F0D16659}" name="Not at all2" totalsRowFunction="custom" dataDxfId="59" totalsRowDxfId="11">
      <totalsRowFormula>SUM(Table1[Not at all2])</totalsRowFormula>
    </tableColumn>
    <tableColumn id="13" xr3:uid="{04DE2B3B-B12B-4E62-9FA8-1CAFE8CB17FC}" name="A little3" totalsRowFunction="custom" dataDxfId="58" totalsRowDxfId="10">
      <totalsRowFormula>SUM(Table1[A little3])</totalsRowFormula>
    </tableColumn>
    <tableColumn id="14" xr3:uid="{1A409B26-9AD7-4097-ADB9-9639CE5E038A}" name="Somewhat4" totalsRowFunction="custom" dataDxfId="57" totalsRowDxfId="9">
      <totalsRowFormula>SUM(Table1[Somewhat4])</totalsRowFormula>
    </tableColumn>
    <tableColumn id="15" xr3:uid="{76B57812-9078-45AA-B6D7-BABD8174A48D}" name="A lot/very much5" totalsRowFunction="custom" dataDxfId="56" totalsRowDxfId="8">
      <totalsRowFormula>SUM(Table1[A lot/very much5])</totalsRowFormula>
    </tableColumn>
    <tableColumn id="16" xr3:uid="{9A465171-B3C1-4BCB-BF0A-BBE6DD7CD6C6}" name="Not at all6" totalsRowFunction="custom" dataDxfId="55" totalsRowDxfId="7">
      <totalsRowFormula>SUM(Table1[Not at all6])</totalsRowFormula>
    </tableColumn>
    <tableColumn id="17" xr3:uid="{C3435DD4-CD1C-43E4-AD08-7592977F793F}" name="A little7" totalsRowFunction="custom" dataDxfId="54" totalsRowDxfId="6">
      <totalsRowFormula>SUM(Table1[A little7])</totalsRowFormula>
    </tableColumn>
    <tableColumn id="18" xr3:uid="{A8445543-7B6E-479B-9ADC-41629B29D12F}" name="Somewhat8" totalsRowFunction="custom" dataDxfId="53" totalsRowDxfId="5">
      <totalsRowFormula>SUM(Table1[Somewhat8])</totalsRowFormula>
    </tableColumn>
    <tableColumn id="19" xr3:uid="{7FAD9D26-CDE4-4FBE-8C16-7A089035EB68}" name="A lot/very much9" totalsRowFunction="custom" dataDxfId="52" totalsRowDxfId="4">
      <totalsRowFormula>SUM(Table1[A lot/very much9])</totalsRowFormula>
    </tableColumn>
    <tableColumn id="20" xr3:uid="{7CA64A0A-9496-400D-9607-0AD9A564145B}" name="Not at all10" totalsRowFunction="custom" dataDxfId="51" totalsRowDxfId="3">
      <totalsRowFormula>SUM(Table1[Not at all10])</totalsRowFormula>
    </tableColumn>
    <tableColumn id="21" xr3:uid="{F48FD6A0-625A-4D7B-A5C2-3007557797A4}" name="A little11" totalsRowFunction="custom" dataDxfId="50" totalsRowDxfId="2">
      <totalsRowFormula>SUM(Table1[A little11])</totalsRowFormula>
    </tableColumn>
    <tableColumn id="22" xr3:uid="{0A696967-F0E4-4EE3-8B9B-8C0E1458DB0B}" name="Somewhat12" totalsRowFunction="custom" dataDxfId="49" totalsRowDxfId="1">
      <totalsRowFormula>SUM(Table1[Somewhat12])</totalsRowFormula>
    </tableColumn>
    <tableColumn id="23" xr3:uid="{63F30D99-BFEA-4637-9113-175C1925A60D}" name="A lot/very much13" totalsRowFunction="custom" dataDxfId="48" totalsRowDxfId="0">
      <totalsRowFormula>SUM(Table1[A lot/very much13])</totalsRow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2EB1486-9B01-4A22-98A2-10F9E61C7789}" name="Table2" displayName="Table2" ref="A5:T803" totalsRowShown="0" headerRowDxfId="43" headerRowBorderDxfId="44" tableBorderDxfId="46" totalsRowBorderDxfId="45">
  <autoFilter ref="A5:T803" xr:uid="{9D06E842-459E-426E-988F-8A8F40E0D226}">
    <filterColumn colId="17">
      <customFilters>
        <customFilter operator="notEqual" val=" "/>
      </customFilters>
    </filterColumn>
  </autoFilter>
  <sortState ref="A6:I644">
    <sortCondition ref="A5:A644"/>
  </sortState>
  <tableColumns count="20">
    <tableColumn id="1" xr3:uid="{C92DD16B-E032-412D-A309-01C6565E3CE3}" name="Cohort" dataDxfId="27"/>
    <tableColumn id="2" xr3:uid="{F17AC62F-B3A9-4C12-B8AF-2D5C437465F6}" name="Day" dataDxfId="26"/>
    <tableColumn id="3" xr3:uid="{5DA3FD9E-9D61-4D8D-8F64-FEB945C6C5CA}" name="Session" dataDxfId="25"/>
    <tableColumn id="4" xr3:uid="{CBCACE5E-09EF-456C-BB9C-84C85430A32E}" name="Comment" dataDxfId="23"/>
    <tableColumn id="5" xr3:uid="{83F1A6F0-B3F2-4D4D-BEF6-6DC10D06015E}" name="Positive about Content" dataDxfId="24"/>
    <tableColumn id="6" xr3:uid="{389F96F2-0560-4EFE-ABFA-0DD2846CE47E}" name="Negative" dataDxfId="42"/>
    <tableColumn id="7" xr3:uid="{914787B4-B97A-4802-B844-74BC69C6B8D5}" name="Constructive" dataDxfId="41"/>
    <tableColumn id="8" xr3:uid="{BC74799B-CE29-4A87-91F6-690CF9266180}" name="Practical" dataDxfId="40"/>
    <tableColumn id="9" xr3:uid="{A8570B00-F7F3-4753-A0AE-8518BB049478}" name="Emotional " dataDxfId="39"/>
    <tableColumn id="10" xr3:uid="{381E2F90-0696-4A16-847A-7785F931CAE2}" name="Reference to Course Content" dataDxfId="38"/>
    <tableColumn id="11" xr3:uid="{3E92C064-ABCE-4782-BB10-DBE05214DD86}" name="Interesting" dataDxfId="37"/>
    <tableColumn id="12" xr3:uid="{D8DDA3D5-85A4-470D-8101-3CF96FC31D72}" name="Increased Understanding" dataDxfId="36"/>
    <tableColumn id="20" xr3:uid="{98897E7A-0DD8-458C-8F0F-AE7D088961F3}" name="Reinforced Understanding" dataDxfId="35"/>
    <tableColumn id="13" xr3:uid="{32E6D484-306A-4A6D-B21A-2A2111B93CBD}" name="Reflective" dataDxfId="34"/>
    <tableColumn id="14" xr3:uid="{D31CA757-8A16-4CCC-90E8-7F596AEB2DEC}" name="Intention to Implement Learning" dataDxfId="33"/>
    <tableColumn id="15" xr3:uid="{4FFA03EB-DB20-48C0-ADB0-A4EEB8D6BC7D}" name="Presentation and/or Delivery Praised" dataDxfId="32"/>
    <tableColumn id="16" xr3:uid="{2FE7442D-6BF3-4B37-A4E0-0EE365898131}" name="Enjoyed" dataDxfId="31"/>
    <tableColumn id="17" xr3:uid="{F0022602-4539-466C-94B6-701BFEAC28A8}" name="Helpful to Practice" dataDxfId="30"/>
    <tableColumn id="18" xr3:uid="{80397214-2DD6-43F5-B07A-4F1AF935DA9C}" name="Pacing" dataDxfId="29"/>
    <tableColumn id="19" xr3:uid="{EFBCCB6F-EB29-493E-9BF7-6DBB9B9113F1}" name="Confidence" dataDxfId="28"/>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EA9B-509D-49D0-9FBF-61C5937186DB}">
  <dimension ref="A5:AC240"/>
  <sheetViews>
    <sheetView showGridLines="0" tabSelected="1" workbookViewId="0">
      <pane xSplit="3" ySplit="7" topLeftCell="D8" activePane="bottomRight" state="frozen"/>
      <selection pane="topRight" activeCell="D1" sqref="D1"/>
      <selection pane="bottomLeft" activeCell="A4" sqref="A4"/>
      <selection pane="bottomRight" activeCell="D3" sqref="D3"/>
    </sheetView>
  </sheetViews>
  <sheetFormatPr defaultRowHeight="14.5" x14ac:dyDescent="0.35"/>
  <cols>
    <col min="3" max="3" width="26.08984375" style="1" customWidth="1"/>
    <col min="4" max="4" width="10.54296875" customWidth="1"/>
    <col min="6" max="6" width="11.90625" customWidth="1"/>
    <col min="7" max="7" width="16.36328125" customWidth="1"/>
    <col min="8" max="8" width="9.54296875" customWidth="1"/>
    <col min="9" max="9" width="12.453125" customWidth="1"/>
    <col min="10" max="10" width="10.08984375" customWidth="1"/>
    <col min="11" max="11" width="10.36328125" hidden="1" customWidth="1"/>
    <col min="12" max="12" width="11.453125" customWidth="1"/>
    <col min="13" max="13" width="9.54296875" customWidth="1"/>
    <col min="14" max="14" width="12.81640625" customWidth="1"/>
    <col min="15" max="15" width="17.36328125" customWidth="1"/>
    <col min="16" max="16" width="11.453125" customWidth="1"/>
    <col min="17" max="17" width="9.54296875" customWidth="1"/>
    <col min="18" max="18" width="12.81640625" customWidth="1"/>
    <col min="19" max="19" width="17.36328125" customWidth="1"/>
    <col min="20" max="20" width="12.453125" customWidth="1"/>
    <col min="21" max="21" width="10.54296875" customWidth="1"/>
    <col min="22" max="22" width="13.81640625" customWidth="1"/>
    <col min="23" max="23" width="18.26953125" customWidth="1"/>
  </cols>
  <sheetData>
    <row r="5" spans="1:23" ht="15" thickBot="1" x14ac:dyDescent="0.4"/>
    <row r="6" spans="1:23" ht="41" customHeight="1" thickBot="1" x14ac:dyDescent="0.4">
      <c r="D6" s="112" t="s">
        <v>0</v>
      </c>
      <c r="E6" s="113"/>
      <c r="F6" s="113"/>
      <c r="G6" s="114"/>
      <c r="H6" s="115" t="s">
        <v>1</v>
      </c>
      <c r="I6" s="116"/>
      <c r="J6" s="116"/>
      <c r="K6" s="117"/>
      <c r="L6" s="115" t="s">
        <v>2</v>
      </c>
      <c r="M6" s="116"/>
      <c r="N6" s="116"/>
      <c r="O6" s="117"/>
      <c r="P6" s="116" t="s">
        <v>3</v>
      </c>
      <c r="Q6" s="116"/>
      <c r="R6" s="116"/>
      <c r="S6" s="117"/>
      <c r="T6" s="115" t="s">
        <v>19</v>
      </c>
      <c r="U6" s="116"/>
      <c r="V6" s="116"/>
      <c r="W6" s="117"/>
    </row>
    <row r="7" spans="1:23" ht="37.5" customHeight="1" thickBot="1" x14ac:dyDescent="0.4">
      <c r="A7" s="83" t="s">
        <v>13</v>
      </c>
      <c r="B7" s="84" t="s">
        <v>14</v>
      </c>
      <c r="C7" s="85" t="s">
        <v>15</v>
      </c>
      <c r="D7" s="86" t="s">
        <v>4</v>
      </c>
      <c r="E7" s="87" t="s">
        <v>5</v>
      </c>
      <c r="F7" s="87" t="s">
        <v>6</v>
      </c>
      <c r="G7" s="88" t="s">
        <v>7</v>
      </c>
      <c r="H7" s="86" t="s">
        <v>8</v>
      </c>
      <c r="I7" s="87" t="s">
        <v>9</v>
      </c>
      <c r="J7" s="87" t="s">
        <v>10</v>
      </c>
      <c r="K7" s="88" t="s">
        <v>71</v>
      </c>
      <c r="L7" s="86" t="s">
        <v>72</v>
      </c>
      <c r="M7" s="87" t="s">
        <v>73</v>
      </c>
      <c r="N7" s="87" t="s">
        <v>74</v>
      </c>
      <c r="O7" s="88" t="s">
        <v>75</v>
      </c>
      <c r="P7" s="86" t="s">
        <v>76</v>
      </c>
      <c r="Q7" s="87" t="s">
        <v>77</v>
      </c>
      <c r="R7" s="87" t="s">
        <v>78</v>
      </c>
      <c r="S7" s="88" t="s">
        <v>79</v>
      </c>
      <c r="T7" s="86" t="s">
        <v>80</v>
      </c>
      <c r="U7" s="87" t="s">
        <v>81</v>
      </c>
      <c r="V7" s="87" t="s">
        <v>82</v>
      </c>
      <c r="W7" s="88" t="s">
        <v>83</v>
      </c>
    </row>
    <row r="8" spans="1:23" ht="29" customHeight="1" x14ac:dyDescent="0.35">
      <c r="A8" s="52">
        <v>1</v>
      </c>
      <c r="B8" s="51">
        <v>1</v>
      </c>
      <c r="C8" s="2" t="s">
        <v>11</v>
      </c>
      <c r="D8" s="56"/>
      <c r="E8" s="57"/>
      <c r="F8" s="57">
        <v>4</v>
      </c>
      <c r="G8" s="58">
        <v>4</v>
      </c>
      <c r="H8" s="56"/>
      <c r="I8" s="59">
        <v>8</v>
      </c>
      <c r="J8" s="59"/>
      <c r="K8" s="60"/>
      <c r="L8" s="56"/>
      <c r="M8" s="57"/>
      <c r="N8" s="57"/>
      <c r="O8" s="58"/>
      <c r="P8" s="56"/>
      <c r="Q8" s="57"/>
      <c r="R8" s="57"/>
      <c r="S8" s="58"/>
      <c r="T8" s="56"/>
      <c r="U8" s="59"/>
      <c r="V8" s="59"/>
      <c r="W8" s="60">
        <v>8</v>
      </c>
    </row>
    <row r="9" spans="1:23" ht="29" customHeight="1" x14ac:dyDescent="0.35">
      <c r="A9" s="52">
        <v>1</v>
      </c>
      <c r="B9" s="51">
        <v>1</v>
      </c>
      <c r="C9" s="2" t="s">
        <v>12</v>
      </c>
      <c r="D9" s="52"/>
      <c r="E9" s="51"/>
      <c r="F9" s="51">
        <v>2</v>
      </c>
      <c r="G9" s="61">
        <v>5</v>
      </c>
      <c r="H9" s="52"/>
      <c r="I9" s="51">
        <v>7</v>
      </c>
      <c r="J9" s="51"/>
      <c r="K9" s="61"/>
      <c r="L9" s="52"/>
      <c r="M9" s="51"/>
      <c r="N9" s="51">
        <v>1</v>
      </c>
      <c r="O9" s="61">
        <v>6</v>
      </c>
      <c r="P9" s="52"/>
      <c r="Q9" s="51"/>
      <c r="R9" s="51"/>
      <c r="S9" s="61">
        <v>7</v>
      </c>
      <c r="T9" s="52"/>
      <c r="U9" s="51"/>
      <c r="V9" s="51"/>
      <c r="W9" s="61"/>
    </row>
    <row r="10" spans="1:23" ht="29" customHeight="1" x14ac:dyDescent="0.35">
      <c r="A10" s="52">
        <v>1</v>
      </c>
      <c r="B10" s="51">
        <v>1</v>
      </c>
      <c r="C10" s="2" t="s">
        <v>16</v>
      </c>
      <c r="D10" s="52"/>
      <c r="E10" s="51"/>
      <c r="F10" s="51">
        <v>1</v>
      </c>
      <c r="G10" s="61">
        <v>6</v>
      </c>
      <c r="H10" s="52"/>
      <c r="I10" s="51">
        <v>7</v>
      </c>
      <c r="J10" s="51"/>
      <c r="K10" s="61"/>
      <c r="L10" s="52"/>
      <c r="M10" s="51"/>
      <c r="N10" s="51">
        <v>1</v>
      </c>
      <c r="O10" s="61">
        <v>5</v>
      </c>
      <c r="P10" s="52"/>
      <c r="Q10" s="51"/>
      <c r="R10" s="51">
        <v>1</v>
      </c>
      <c r="S10" s="61">
        <v>5</v>
      </c>
      <c r="T10" s="52"/>
      <c r="U10" s="51"/>
      <c r="V10" s="51"/>
      <c r="W10" s="61"/>
    </row>
    <row r="11" spans="1:23" ht="29" customHeight="1" x14ac:dyDescent="0.35">
      <c r="A11" s="53">
        <v>1</v>
      </c>
      <c r="B11" s="51">
        <v>1</v>
      </c>
      <c r="C11" s="2" t="s">
        <v>17</v>
      </c>
      <c r="D11" s="52"/>
      <c r="E11" s="51"/>
      <c r="F11" s="51"/>
      <c r="G11" s="61">
        <v>6</v>
      </c>
      <c r="H11" s="52"/>
      <c r="I11" s="51">
        <v>7</v>
      </c>
      <c r="J11" s="51"/>
      <c r="K11" s="61"/>
      <c r="L11" s="52"/>
      <c r="M11" s="51"/>
      <c r="N11" s="51"/>
      <c r="O11" s="61">
        <v>7</v>
      </c>
      <c r="P11" s="52"/>
      <c r="Q11" s="51"/>
      <c r="R11" s="51"/>
      <c r="S11" s="61">
        <v>6</v>
      </c>
      <c r="T11" s="52"/>
      <c r="U11" s="51"/>
      <c r="V11" s="51"/>
      <c r="W11" s="61"/>
    </row>
    <row r="12" spans="1:23" ht="29" customHeight="1" x14ac:dyDescent="0.35">
      <c r="A12" s="53">
        <v>1</v>
      </c>
      <c r="B12" s="51">
        <v>1</v>
      </c>
      <c r="C12" s="3" t="s">
        <v>18</v>
      </c>
      <c r="D12" s="52"/>
      <c r="E12" s="51"/>
      <c r="F12" s="51"/>
      <c r="G12" s="61"/>
      <c r="H12" s="52"/>
      <c r="I12" s="51"/>
      <c r="J12" s="51"/>
      <c r="K12" s="61"/>
      <c r="L12" s="52"/>
      <c r="M12" s="51"/>
      <c r="N12" s="51"/>
      <c r="O12" s="61"/>
      <c r="P12" s="52"/>
      <c r="Q12" s="51"/>
      <c r="R12" s="51"/>
      <c r="S12" s="61"/>
      <c r="T12" s="52"/>
      <c r="U12" s="51"/>
      <c r="V12" s="51"/>
      <c r="W12" s="61"/>
    </row>
    <row r="13" spans="1:23" ht="29" customHeight="1" x14ac:dyDescent="0.35">
      <c r="A13" s="53">
        <v>1</v>
      </c>
      <c r="B13" s="51">
        <v>2</v>
      </c>
      <c r="C13" s="2" t="s">
        <v>84</v>
      </c>
      <c r="D13" s="52"/>
      <c r="E13" s="51">
        <v>1</v>
      </c>
      <c r="F13" s="51">
        <v>1</v>
      </c>
      <c r="G13" s="61">
        <v>6</v>
      </c>
      <c r="H13" s="52"/>
      <c r="I13" s="51">
        <v>7</v>
      </c>
      <c r="J13" s="51"/>
      <c r="K13" s="61"/>
      <c r="L13" s="52"/>
      <c r="M13" s="51"/>
      <c r="N13" s="51"/>
      <c r="O13" s="61">
        <v>8</v>
      </c>
      <c r="P13" s="52"/>
      <c r="Q13" s="51"/>
      <c r="R13" s="51"/>
      <c r="S13" s="61">
        <v>7</v>
      </c>
      <c r="T13" s="52"/>
      <c r="U13" s="51"/>
      <c r="V13" s="51"/>
      <c r="W13" s="61"/>
    </row>
    <row r="14" spans="1:23" ht="46.5" customHeight="1" x14ac:dyDescent="0.35">
      <c r="A14" s="53">
        <v>1</v>
      </c>
      <c r="B14" s="51">
        <v>2</v>
      </c>
      <c r="C14" s="2" t="s">
        <v>85</v>
      </c>
      <c r="D14" s="52"/>
      <c r="E14" s="51"/>
      <c r="F14" s="51">
        <v>1</v>
      </c>
      <c r="G14" s="61">
        <v>7</v>
      </c>
      <c r="H14" s="52"/>
      <c r="I14" s="51">
        <v>7</v>
      </c>
      <c r="J14" s="51"/>
      <c r="K14" s="61"/>
      <c r="L14" s="52"/>
      <c r="M14" s="51"/>
      <c r="N14" s="51">
        <v>1</v>
      </c>
      <c r="O14" s="61">
        <v>7</v>
      </c>
      <c r="P14" s="52"/>
      <c r="Q14" s="51"/>
      <c r="R14" s="51"/>
      <c r="S14" s="61">
        <v>5</v>
      </c>
      <c r="T14" s="52"/>
      <c r="U14" s="51"/>
      <c r="V14" s="51"/>
      <c r="W14" s="61"/>
    </row>
    <row r="15" spans="1:23" ht="51" customHeight="1" x14ac:dyDescent="0.35">
      <c r="A15" s="53">
        <v>1</v>
      </c>
      <c r="B15" s="51">
        <v>2</v>
      </c>
      <c r="C15" s="2" t="s">
        <v>86</v>
      </c>
      <c r="D15" s="52"/>
      <c r="E15" s="51"/>
      <c r="F15" s="51">
        <v>3</v>
      </c>
      <c r="G15" s="61">
        <v>4</v>
      </c>
      <c r="H15" s="52"/>
      <c r="I15" s="51">
        <v>7</v>
      </c>
      <c r="J15" s="51"/>
      <c r="K15" s="61"/>
      <c r="L15" s="52"/>
      <c r="M15" s="51"/>
      <c r="N15" s="51"/>
      <c r="O15" s="61">
        <v>7</v>
      </c>
      <c r="P15" s="52"/>
      <c r="Q15" s="51"/>
      <c r="R15" s="51"/>
      <c r="S15" s="61">
        <v>8</v>
      </c>
      <c r="T15" s="52"/>
      <c r="U15" s="51"/>
      <c r="V15" s="51"/>
      <c r="W15" s="61"/>
    </row>
    <row r="16" spans="1:23" ht="29" customHeight="1" x14ac:dyDescent="0.35">
      <c r="A16" s="53">
        <v>1</v>
      </c>
      <c r="B16" s="51">
        <v>2</v>
      </c>
      <c r="C16" s="2" t="s">
        <v>87</v>
      </c>
      <c r="D16" s="52"/>
      <c r="E16" s="51"/>
      <c r="F16" s="51"/>
      <c r="G16" s="61">
        <v>8</v>
      </c>
      <c r="H16" s="52"/>
      <c r="I16" s="51">
        <v>7</v>
      </c>
      <c r="J16" s="51"/>
      <c r="K16" s="61"/>
      <c r="L16" s="52"/>
      <c r="M16" s="51"/>
      <c r="N16" s="51"/>
      <c r="O16" s="61">
        <v>8</v>
      </c>
      <c r="P16" s="52"/>
      <c r="Q16" s="51"/>
      <c r="R16" s="51"/>
      <c r="S16" s="61">
        <v>7</v>
      </c>
      <c r="T16" s="52"/>
      <c r="U16" s="51"/>
      <c r="V16" s="51"/>
      <c r="W16" s="61"/>
    </row>
    <row r="17" spans="1:23" ht="29" customHeight="1" x14ac:dyDescent="0.35">
      <c r="A17" s="53">
        <v>1</v>
      </c>
      <c r="B17" s="51">
        <v>2</v>
      </c>
      <c r="C17" s="2" t="s">
        <v>88</v>
      </c>
      <c r="D17" s="52"/>
      <c r="E17" s="51"/>
      <c r="F17" s="51">
        <v>2</v>
      </c>
      <c r="G17" s="61">
        <v>6</v>
      </c>
      <c r="H17" s="52"/>
      <c r="I17" s="51">
        <v>6</v>
      </c>
      <c r="J17" s="51"/>
      <c r="K17" s="61"/>
      <c r="L17" s="52"/>
      <c r="M17" s="51"/>
      <c r="N17" s="51">
        <v>1</v>
      </c>
      <c r="O17" s="61">
        <v>7</v>
      </c>
      <c r="P17" s="52"/>
      <c r="Q17" s="51"/>
      <c r="R17" s="51"/>
      <c r="S17" s="61">
        <v>8</v>
      </c>
      <c r="T17" s="52"/>
      <c r="U17" s="51"/>
      <c r="V17" s="51"/>
      <c r="W17" s="61"/>
    </row>
    <row r="18" spans="1:23" ht="29" customHeight="1" x14ac:dyDescent="0.35">
      <c r="A18" s="53">
        <v>1</v>
      </c>
      <c r="B18" s="51">
        <v>3</v>
      </c>
      <c r="C18" s="2" t="s">
        <v>135</v>
      </c>
      <c r="D18" s="52"/>
      <c r="E18" s="51"/>
      <c r="F18" s="51">
        <v>4</v>
      </c>
      <c r="G18" s="61">
        <v>4</v>
      </c>
      <c r="H18" s="52"/>
      <c r="I18" s="51">
        <v>7</v>
      </c>
      <c r="J18" s="51"/>
      <c r="K18" s="61"/>
      <c r="L18" s="52"/>
      <c r="M18" s="51"/>
      <c r="N18" s="51">
        <v>1</v>
      </c>
      <c r="O18" s="61">
        <v>7</v>
      </c>
      <c r="P18" s="52"/>
      <c r="Q18" s="51"/>
      <c r="R18" s="51">
        <v>1</v>
      </c>
      <c r="S18" s="61">
        <v>7</v>
      </c>
      <c r="T18" s="52"/>
      <c r="U18" s="51"/>
      <c r="V18" s="51"/>
      <c r="W18" s="61"/>
    </row>
    <row r="19" spans="1:23" ht="29" customHeight="1" x14ac:dyDescent="0.35">
      <c r="A19" s="53">
        <v>1</v>
      </c>
      <c r="B19" s="51">
        <v>3</v>
      </c>
      <c r="C19" s="2" t="s">
        <v>136</v>
      </c>
      <c r="D19" s="52"/>
      <c r="E19" s="51">
        <v>1</v>
      </c>
      <c r="F19" s="51">
        <v>2</v>
      </c>
      <c r="G19" s="61">
        <v>5</v>
      </c>
      <c r="H19" s="52"/>
      <c r="I19" s="51">
        <v>6</v>
      </c>
      <c r="J19" s="51"/>
      <c r="K19" s="61"/>
      <c r="L19" s="52"/>
      <c r="M19" s="51"/>
      <c r="N19" s="51">
        <v>2</v>
      </c>
      <c r="O19" s="61">
        <v>5</v>
      </c>
      <c r="P19" s="52"/>
      <c r="Q19" s="51">
        <v>1</v>
      </c>
      <c r="R19" s="51">
        <v>1</v>
      </c>
      <c r="S19" s="61">
        <v>5</v>
      </c>
      <c r="T19" s="52"/>
      <c r="U19" s="51"/>
      <c r="V19" s="51"/>
      <c r="W19" s="61"/>
    </row>
    <row r="20" spans="1:23" ht="29" customHeight="1" x14ac:dyDescent="0.35">
      <c r="A20" s="53">
        <v>1</v>
      </c>
      <c r="B20" s="51">
        <v>3</v>
      </c>
      <c r="C20" s="2" t="s">
        <v>137</v>
      </c>
      <c r="D20" s="52"/>
      <c r="E20" s="51">
        <v>1</v>
      </c>
      <c r="F20" s="51">
        <v>3</v>
      </c>
      <c r="G20" s="61">
        <v>4</v>
      </c>
      <c r="H20" s="52"/>
      <c r="I20" s="51">
        <v>6</v>
      </c>
      <c r="J20" s="51"/>
      <c r="K20" s="61"/>
      <c r="L20" s="52"/>
      <c r="M20" s="51"/>
      <c r="N20" s="51">
        <v>1</v>
      </c>
      <c r="O20" s="61">
        <v>5</v>
      </c>
      <c r="P20" s="52"/>
      <c r="Q20" s="51"/>
      <c r="R20" s="51">
        <v>1</v>
      </c>
      <c r="S20" s="61">
        <v>6</v>
      </c>
      <c r="T20" s="52"/>
      <c r="U20" s="51"/>
      <c r="V20" s="51"/>
      <c r="W20" s="61"/>
    </row>
    <row r="21" spans="1:23" ht="29" customHeight="1" x14ac:dyDescent="0.35">
      <c r="A21" s="53">
        <v>1</v>
      </c>
      <c r="B21" s="51">
        <v>3</v>
      </c>
      <c r="C21" s="2" t="s">
        <v>138</v>
      </c>
      <c r="D21" s="52"/>
      <c r="E21" s="51"/>
      <c r="F21" s="51">
        <v>1</v>
      </c>
      <c r="G21" s="61">
        <v>7</v>
      </c>
      <c r="H21" s="52"/>
      <c r="I21" s="51">
        <v>7</v>
      </c>
      <c r="J21" s="51"/>
      <c r="K21" s="61"/>
      <c r="L21" s="52"/>
      <c r="M21" s="51"/>
      <c r="N21" s="51">
        <v>1</v>
      </c>
      <c r="O21" s="61">
        <v>6</v>
      </c>
      <c r="P21" s="52"/>
      <c r="Q21" s="51"/>
      <c r="R21" s="51">
        <v>1</v>
      </c>
      <c r="S21" s="61">
        <v>6</v>
      </c>
      <c r="T21" s="52"/>
      <c r="U21" s="51"/>
      <c r="V21" s="51"/>
      <c r="W21" s="61"/>
    </row>
    <row r="22" spans="1:23" ht="47" customHeight="1" x14ac:dyDescent="0.35">
      <c r="A22" s="53">
        <v>1</v>
      </c>
      <c r="B22" s="51">
        <v>3</v>
      </c>
      <c r="C22" s="2" t="s">
        <v>139</v>
      </c>
      <c r="D22" s="52"/>
      <c r="E22" s="51"/>
      <c r="F22" s="51">
        <v>4</v>
      </c>
      <c r="G22" s="61">
        <v>4</v>
      </c>
      <c r="H22" s="52"/>
      <c r="I22" s="51">
        <v>7</v>
      </c>
      <c r="J22" s="51"/>
      <c r="K22" s="61"/>
      <c r="L22" s="52"/>
      <c r="M22" s="51">
        <v>1</v>
      </c>
      <c r="N22" s="51">
        <v>1</v>
      </c>
      <c r="O22" s="61">
        <v>6</v>
      </c>
      <c r="P22" s="52"/>
      <c r="Q22" s="51"/>
      <c r="R22" s="51">
        <v>1</v>
      </c>
      <c r="S22" s="61">
        <v>6</v>
      </c>
      <c r="T22" s="52"/>
      <c r="U22" s="51"/>
      <c r="V22" s="51"/>
      <c r="W22" s="61"/>
    </row>
    <row r="23" spans="1:23" ht="29" customHeight="1" x14ac:dyDescent="0.35">
      <c r="A23" s="53">
        <v>1</v>
      </c>
      <c r="B23" s="51">
        <v>3</v>
      </c>
      <c r="C23" s="2" t="s">
        <v>140</v>
      </c>
      <c r="D23" s="52"/>
      <c r="E23" s="51"/>
      <c r="F23" s="51">
        <v>4</v>
      </c>
      <c r="G23" s="61">
        <v>4</v>
      </c>
      <c r="H23" s="52"/>
      <c r="I23" s="51">
        <v>6</v>
      </c>
      <c r="J23" s="51"/>
      <c r="K23" s="61"/>
      <c r="L23" s="52"/>
      <c r="M23" s="51"/>
      <c r="N23" s="51">
        <v>3</v>
      </c>
      <c r="O23" s="61">
        <v>5</v>
      </c>
      <c r="P23" s="52"/>
      <c r="Q23" s="51"/>
      <c r="R23" s="51"/>
      <c r="S23" s="61">
        <v>6</v>
      </c>
      <c r="T23" s="52"/>
      <c r="U23" s="51"/>
      <c r="V23" s="51"/>
      <c r="W23" s="61"/>
    </row>
    <row r="24" spans="1:23" ht="29" customHeight="1" x14ac:dyDescent="0.35">
      <c r="A24" s="53">
        <v>1</v>
      </c>
      <c r="B24" s="51">
        <v>3</v>
      </c>
      <c r="C24" s="2" t="s">
        <v>141</v>
      </c>
      <c r="D24" s="52"/>
      <c r="E24" s="51">
        <v>1</v>
      </c>
      <c r="F24" s="51">
        <v>2</v>
      </c>
      <c r="G24" s="61">
        <v>4</v>
      </c>
      <c r="H24" s="52"/>
      <c r="I24" s="51">
        <v>6</v>
      </c>
      <c r="J24" s="51"/>
      <c r="K24" s="61"/>
      <c r="L24" s="52"/>
      <c r="M24" s="51">
        <v>1</v>
      </c>
      <c r="N24" s="51"/>
      <c r="O24" s="61">
        <v>6</v>
      </c>
      <c r="P24" s="52"/>
      <c r="Q24" s="51">
        <v>1</v>
      </c>
      <c r="R24" s="51"/>
      <c r="S24" s="61">
        <v>5</v>
      </c>
      <c r="T24" s="52"/>
      <c r="U24" s="51"/>
      <c r="V24" s="51"/>
      <c r="W24" s="61"/>
    </row>
    <row r="25" spans="1:23" ht="29" customHeight="1" x14ac:dyDescent="0.35">
      <c r="A25" s="53">
        <v>1</v>
      </c>
      <c r="B25" s="51">
        <v>4</v>
      </c>
      <c r="C25" s="2" t="s">
        <v>194</v>
      </c>
      <c r="D25" s="52"/>
      <c r="E25" s="51"/>
      <c r="F25" s="51">
        <v>3</v>
      </c>
      <c r="G25" s="61">
        <v>5</v>
      </c>
      <c r="H25" s="52"/>
      <c r="I25" s="51">
        <v>7</v>
      </c>
      <c r="J25" s="51"/>
      <c r="K25" s="61"/>
      <c r="L25" s="52"/>
      <c r="M25" s="51"/>
      <c r="N25" s="51"/>
      <c r="O25" s="61">
        <v>6</v>
      </c>
      <c r="P25" s="52"/>
      <c r="Q25" s="51"/>
      <c r="R25" s="51"/>
      <c r="S25" s="61">
        <v>6</v>
      </c>
      <c r="T25" s="52"/>
      <c r="U25" s="51"/>
      <c r="V25" s="51"/>
      <c r="W25" s="61"/>
    </row>
    <row r="26" spans="1:23" ht="29" customHeight="1" x14ac:dyDescent="0.35">
      <c r="A26" s="53">
        <v>1</v>
      </c>
      <c r="B26" s="51">
        <v>4</v>
      </c>
      <c r="C26" s="2" t="s">
        <v>195</v>
      </c>
      <c r="D26" s="52"/>
      <c r="E26" s="51">
        <v>1</v>
      </c>
      <c r="F26" s="51">
        <v>1</v>
      </c>
      <c r="G26" s="61">
        <v>5</v>
      </c>
      <c r="H26" s="52"/>
      <c r="I26" s="51">
        <v>6</v>
      </c>
      <c r="J26" s="51"/>
      <c r="K26" s="61"/>
      <c r="L26" s="52"/>
      <c r="M26" s="51"/>
      <c r="N26" s="51"/>
      <c r="O26" s="61">
        <v>5</v>
      </c>
      <c r="P26" s="52"/>
      <c r="Q26" s="51"/>
      <c r="R26" s="51"/>
      <c r="S26" s="61">
        <v>7</v>
      </c>
      <c r="T26" s="52"/>
      <c r="U26" s="51"/>
      <c r="V26" s="51"/>
      <c r="W26" s="61"/>
    </row>
    <row r="27" spans="1:23" ht="54" customHeight="1" x14ac:dyDescent="0.35">
      <c r="A27" s="53">
        <v>1</v>
      </c>
      <c r="B27" s="51">
        <v>4</v>
      </c>
      <c r="C27" s="2" t="s">
        <v>196</v>
      </c>
      <c r="D27" s="52"/>
      <c r="E27" s="51"/>
      <c r="F27" s="51">
        <v>2</v>
      </c>
      <c r="G27" s="61">
        <v>6</v>
      </c>
      <c r="H27" s="52"/>
      <c r="I27" s="51">
        <v>7</v>
      </c>
      <c r="J27" s="51"/>
      <c r="K27" s="61"/>
      <c r="L27" s="52"/>
      <c r="M27" s="51"/>
      <c r="N27" s="51"/>
      <c r="O27" s="61">
        <v>5</v>
      </c>
      <c r="P27" s="52"/>
      <c r="Q27" s="51"/>
      <c r="R27" s="51"/>
      <c r="S27" s="61">
        <v>7</v>
      </c>
      <c r="T27" s="52"/>
      <c r="U27" s="51"/>
      <c r="V27" s="51"/>
      <c r="W27" s="61"/>
    </row>
    <row r="28" spans="1:23" ht="68" customHeight="1" x14ac:dyDescent="0.35">
      <c r="A28" s="53">
        <v>1</v>
      </c>
      <c r="B28" s="51">
        <v>4</v>
      </c>
      <c r="C28" s="2" t="s">
        <v>197</v>
      </c>
      <c r="D28" s="52"/>
      <c r="E28" s="51"/>
      <c r="F28" s="51">
        <v>2</v>
      </c>
      <c r="G28" s="61">
        <v>6</v>
      </c>
      <c r="H28" s="52"/>
      <c r="I28" s="51">
        <v>5</v>
      </c>
      <c r="J28" s="51"/>
      <c r="K28" s="61"/>
      <c r="L28" s="52"/>
      <c r="M28" s="51"/>
      <c r="N28" s="51"/>
      <c r="O28" s="61">
        <v>7</v>
      </c>
      <c r="P28" s="52"/>
      <c r="Q28" s="51"/>
      <c r="R28" s="51"/>
      <c r="S28" s="61">
        <v>5</v>
      </c>
      <c r="T28" s="52"/>
      <c r="U28" s="51"/>
      <c r="V28" s="51"/>
      <c r="W28" s="61"/>
    </row>
    <row r="29" spans="1:23" ht="52.5" customHeight="1" x14ac:dyDescent="0.35">
      <c r="A29" s="53">
        <v>1</v>
      </c>
      <c r="B29" s="51">
        <v>5</v>
      </c>
      <c r="C29" s="2" t="s">
        <v>227</v>
      </c>
      <c r="D29" s="52"/>
      <c r="E29" s="51">
        <v>1</v>
      </c>
      <c r="F29" s="51">
        <v>2</v>
      </c>
      <c r="G29" s="61">
        <v>5</v>
      </c>
      <c r="H29" s="52"/>
      <c r="I29" s="51">
        <v>5</v>
      </c>
      <c r="J29" s="51">
        <v>1</v>
      </c>
      <c r="K29" s="61"/>
      <c r="L29" s="52"/>
      <c r="M29" s="51">
        <v>1</v>
      </c>
      <c r="N29" s="51"/>
      <c r="O29" s="61">
        <v>7</v>
      </c>
      <c r="P29" s="52"/>
      <c r="Q29" s="51"/>
      <c r="R29" s="51">
        <v>1</v>
      </c>
      <c r="S29" s="61">
        <v>6</v>
      </c>
      <c r="T29" s="52"/>
      <c r="U29" s="51"/>
      <c r="V29" s="51"/>
      <c r="W29" s="61"/>
    </row>
    <row r="30" spans="1:23" ht="59" customHeight="1" x14ac:dyDescent="0.35">
      <c r="A30" s="53">
        <v>1</v>
      </c>
      <c r="B30" s="51">
        <v>5</v>
      </c>
      <c r="C30" s="2" t="s">
        <v>648</v>
      </c>
      <c r="D30" s="52"/>
      <c r="E30" s="51"/>
      <c r="F30" s="51"/>
      <c r="G30" s="61">
        <v>8</v>
      </c>
      <c r="H30" s="52"/>
      <c r="I30" s="51">
        <v>7</v>
      </c>
      <c r="J30" s="51">
        <v>1</v>
      </c>
      <c r="K30" s="61"/>
      <c r="L30" s="52"/>
      <c r="M30" s="51"/>
      <c r="N30" s="51"/>
      <c r="O30" s="61">
        <v>8</v>
      </c>
      <c r="P30" s="52"/>
      <c r="Q30" s="51"/>
      <c r="R30" s="51"/>
      <c r="S30" s="61">
        <v>6</v>
      </c>
      <c r="T30" s="52"/>
      <c r="U30" s="51"/>
      <c r="V30" s="51"/>
      <c r="W30" s="61"/>
    </row>
    <row r="31" spans="1:23" ht="29" customHeight="1" x14ac:dyDescent="0.35">
      <c r="A31" s="53">
        <v>1</v>
      </c>
      <c r="B31" s="51">
        <v>5</v>
      </c>
      <c r="C31" s="2" t="s">
        <v>229</v>
      </c>
      <c r="D31" s="52"/>
      <c r="E31" s="51"/>
      <c r="F31" s="51">
        <v>1</v>
      </c>
      <c r="G31" s="61">
        <v>7</v>
      </c>
      <c r="H31" s="52"/>
      <c r="I31" s="51">
        <v>7</v>
      </c>
      <c r="J31" s="51">
        <v>1</v>
      </c>
      <c r="K31" s="61"/>
      <c r="L31" s="52"/>
      <c r="M31" s="51"/>
      <c r="N31" s="51"/>
      <c r="O31" s="61">
        <v>8</v>
      </c>
      <c r="P31" s="52"/>
      <c r="Q31" s="51"/>
      <c r="R31" s="51"/>
      <c r="S31" s="61">
        <v>7</v>
      </c>
      <c r="T31" s="52"/>
      <c r="U31" s="51"/>
      <c r="V31" s="51"/>
      <c r="W31" s="61"/>
    </row>
    <row r="32" spans="1:23" ht="29" customHeight="1" x14ac:dyDescent="0.35">
      <c r="A32" s="53">
        <v>1</v>
      </c>
      <c r="B32" s="51">
        <v>5</v>
      </c>
      <c r="C32" s="2" t="s">
        <v>230</v>
      </c>
      <c r="D32" s="52"/>
      <c r="E32" s="51"/>
      <c r="F32" s="51">
        <v>2</v>
      </c>
      <c r="G32" s="61">
        <v>6</v>
      </c>
      <c r="H32" s="52"/>
      <c r="I32" s="51">
        <v>7</v>
      </c>
      <c r="J32" s="51">
        <v>1</v>
      </c>
      <c r="K32" s="61"/>
      <c r="L32" s="52"/>
      <c r="M32" s="51"/>
      <c r="N32" s="51"/>
      <c r="O32" s="61">
        <v>5</v>
      </c>
      <c r="P32" s="52"/>
      <c r="Q32" s="51"/>
      <c r="R32" s="51">
        <v>1</v>
      </c>
      <c r="S32" s="61">
        <v>4</v>
      </c>
      <c r="T32" s="52"/>
      <c r="U32" s="51"/>
      <c r="V32" s="51"/>
      <c r="W32" s="61"/>
    </row>
    <row r="33" spans="1:23" ht="29" customHeight="1" x14ac:dyDescent="0.35">
      <c r="A33" s="53">
        <v>2</v>
      </c>
      <c r="B33" s="51">
        <v>2</v>
      </c>
      <c r="C33" s="2" t="s">
        <v>84</v>
      </c>
      <c r="D33" s="52"/>
      <c r="E33" s="51"/>
      <c r="F33" s="51">
        <v>2</v>
      </c>
      <c r="G33" s="61">
        <v>6</v>
      </c>
      <c r="H33" s="52"/>
      <c r="I33" s="51">
        <v>6</v>
      </c>
      <c r="J33" s="51"/>
      <c r="K33" s="61"/>
      <c r="L33" s="52"/>
      <c r="M33" s="51"/>
      <c r="N33" s="51">
        <v>2</v>
      </c>
      <c r="O33" s="61">
        <v>6</v>
      </c>
      <c r="P33" s="52"/>
      <c r="Q33" s="51">
        <v>1</v>
      </c>
      <c r="R33" s="51">
        <v>1</v>
      </c>
      <c r="S33" s="61">
        <v>5</v>
      </c>
      <c r="T33" s="52"/>
      <c r="U33" s="51"/>
      <c r="V33" s="51"/>
      <c r="W33" s="61"/>
    </row>
    <row r="34" spans="1:23" ht="44" customHeight="1" x14ac:dyDescent="0.35">
      <c r="A34" s="53">
        <v>2</v>
      </c>
      <c r="B34" s="51">
        <v>2</v>
      </c>
      <c r="C34" s="2" t="s">
        <v>85</v>
      </c>
      <c r="D34" s="52"/>
      <c r="E34" s="51"/>
      <c r="F34" s="51">
        <v>3</v>
      </c>
      <c r="G34" s="61">
        <v>5</v>
      </c>
      <c r="H34" s="52"/>
      <c r="I34" s="51">
        <v>6</v>
      </c>
      <c r="J34" s="51"/>
      <c r="K34" s="61"/>
      <c r="L34" s="52"/>
      <c r="M34" s="51"/>
      <c r="N34" s="51">
        <v>3</v>
      </c>
      <c r="O34" s="61">
        <v>5</v>
      </c>
      <c r="P34" s="52"/>
      <c r="Q34" s="51">
        <v>1</v>
      </c>
      <c r="R34" s="51">
        <v>1</v>
      </c>
      <c r="S34" s="61">
        <v>5</v>
      </c>
      <c r="T34" s="52"/>
      <c r="U34" s="51"/>
      <c r="V34" s="51"/>
      <c r="W34" s="61"/>
    </row>
    <row r="35" spans="1:23" ht="56" customHeight="1" x14ac:dyDescent="0.35">
      <c r="A35" s="53">
        <v>2</v>
      </c>
      <c r="B35" s="51">
        <v>2</v>
      </c>
      <c r="C35" s="2" t="s">
        <v>86</v>
      </c>
      <c r="D35" s="52"/>
      <c r="E35" s="51"/>
      <c r="F35" s="51">
        <v>2</v>
      </c>
      <c r="G35" s="61">
        <v>6</v>
      </c>
      <c r="H35" s="52"/>
      <c r="I35" s="51">
        <v>6</v>
      </c>
      <c r="J35" s="51"/>
      <c r="K35" s="61"/>
      <c r="L35" s="52"/>
      <c r="M35" s="51"/>
      <c r="N35" s="51">
        <v>2</v>
      </c>
      <c r="O35" s="61">
        <v>6</v>
      </c>
      <c r="P35" s="52"/>
      <c r="Q35" s="51"/>
      <c r="R35" s="51">
        <v>1</v>
      </c>
      <c r="S35" s="61">
        <v>6</v>
      </c>
      <c r="T35" s="52"/>
      <c r="U35" s="51"/>
      <c r="V35" s="51"/>
      <c r="W35" s="61"/>
    </row>
    <row r="36" spans="1:23" ht="29" customHeight="1" x14ac:dyDescent="0.35">
      <c r="A36" s="53">
        <v>2</v>
      </c>
      <c r="B36" s="54">
        <v>2</v>
      </c>
      <c r="C36" s="2" t="s">
        <v>87</v>
      </c>
      <c r="D36" s="52"/>
      <c r="E36" s="51">
        <v>1</v>
      </c>
      <c r="F36" s="51">
        <v>2</v>
      </c>
      <c r="G36" s="61">
        <v>5</v>
      </c>
      <c r="H36" s="52">
        <v>1</v>
      </c>
      <c r="I36" s="51">
        <v>5</v>
      </c>
      <c r="J36" s="51"/>
      <c r="K36" s="61"/>
      <c r="L36" s="52"/>
      <c r="M36" s="51">
        <v>1</v>
      </c>
      <c r="N36" s="51">
        <v>2</v>
      </c>
      <c r="O36" s="61">
        <v>5</v>
      </c>
      <c r="P36" s="52"/>
      <c r="Q36" s="51">
        <v>1</v>
      </c>
      <c r="R36" s="51">
        <v>2</v>
      </c>
      <c r="S36" s="61">
        <v>5</v>
      </c>
      <c r="T36" s="52"/>
      <c r="U36" s="51"/>
      <c r="V36" s="51"/>
      <c r="W36" s="61"/>
    </row>
    <row r="37" spans="1:23" ht="29" customHeight="1" x14ac:dyDescent="0.35">
      <c r="A37" s="53">
        <v>2</v>
      </c>
      <c r="B37" s="54">
        <v>2</v>
      </c>
      <c r="C37" s="2" t="s">
        <v>88</v>
      </c>
      <c r="D37" s="52"/>
      <c r="E37" s="51"/>
      <c r="F37" s="51"/>
      <c r="G37" s="61">
        <v>7</v>
      </c>
      <c r="H37" s="52"/>
      <c r="I37" s="51">
        <v>6</v>
      </c>
      <c r="J37" s="51"/>
      <c r="K37" s="61"/>
      <c r="L37" s="52"/>
      <c r="M37" s="51"/>
      <c r="N37" s="51"/>
      <c r="O37" s="61">
        <v>7</v>
      </c>
      <c r="P37" s="52"/>
      <c r="Q37" s="51"/>
      <c r="R37" s="51">
        <v>1</v>
      </c>
      <c r="S37" s="61">
        <v>6</v>
      </c>
      <c r="T37" s="52"/>
      <c r="U37" s="51"/>
      <c r="V37" s="51"/>
      <c r="W37" s="61"/>
    </row>
    <row r="38" spans="1:23" ht="62" customHeight="1" x14ac:dyDescent="0.35">
      <c r="A38" s="53">
        <v>2</v>
      </c>
      <c r="B38" s="51">
        <v>2</v>
      </c>
      <c r="C38" s="2" t="s">
        <v>89</v>
      </c>
      <c r="D38" s="52"/>
      <c r="E38" s="51"/>
      <c r="F38" s="51">
        <v>3</v>
      </c>
      <c r="G38" s="61">
        <v>5</v>
      </c>
      <c r="H38" s="52"/>
      <c r="I38" s="51">
        <v>6</v>
      </c>
      <c r="J38" s="51"/>
      <c r="K38" s="61"/>
      <c r="L38" s="52"/>
      <c r="M38" s="51"/>
      <c r="N38" s="51">
        <v>2</v>
      </c>
      <c r="O38" s="61">
        <v>6</v>
      </c>
      <c r="P38" s="52"/>
      <c r="Q38" s="51"/>
      <c r="R38" s="51">
        <v>2</v>
      </c>
      <c r="S38" s="61">
        <v>6</v>
      </c>
      <c r="T38" s="52"/>
      <c r="U38" s="51"/>
      <c r="V38" s="51"/>
      <c r="W38" s="61"/>
    </row>
    <row r="39" spans="1:23" ht="62" customHeight="1" x14ac:dyDescent="0.35">
      <c r="A39" s="53">
        <v>2</v>
      </c>
      <c r="B39" s="51">
        <v>3</v>
      </c>
      <c r="C39" s="2" t="s">
        <v>135</v>
      </c>
      <c r="D39" s="52"/>
      <c r="E39" s="51"/>
      <c r="F39" s="51">
        <v>3</v>
      </c>
      <c r="G39" s="61">
        <v>3</v>
      </c>
      <c r="H39" s="52"/>
      <c r="I39" s="51">
        <v>7</v>
      </c>
      <c r="J39" s="51"/>
      <c r="K39" s="61"/>
      <c r="L39" s="52"/>
      <c r="M39" s="51"/>
      <c r="N39" s="51">
        <v>2</v>
      </c>
      <c r="O39" s="61">
        <v>4</v>
      </c>
      <c r="P39" s="52"/>
      <c r="Q39" s="51"/>
      <c r="R39" s="51">
        <v>2</v>
      </c>
      <c r="S39" s="61">
        <v>3</v>
      </c>
      <c r="T39" s="52"/>
      <c r="U39" s="51"/>
      <c r="V39" s="51"/>
      <c r="W39" s="61"/>
    </row>
    <row r="40" spans="1:23" ht="69.5" customHeight="1" x14ac:dyDescent="0.35">
      <c r="A40" s="53">
        <v>2</v>
      </c>
      <c r="B40" s="51">
        <v>3</v>
      </c>
      <c r="C40" s="2" t="s">
        <v>136</v>
      </c>
      <c r="D40" s="52"/>
      <c r="E40" s="51">
        <v>1</v>
      </c>
      <c r="F40" s="51">
        <v>1</v>
      </c>
      <c r="G40" s="61">
        <v>4</v>
      </c>
      <c r="H40" s="52"/>
      <c r="I40" s="51">
        <v>7</v>
      </c>
      <c r="J40" s="51"/>
      <c r="K40" s="61"/>
      <c r="L40" s="52"/>
      <c r="M40" s="51"/>
      <c r="N40" s="51">
        <v>2</v>
      </c>
      <c r="O40" s="61">
        <v>4</v>
      </c>
      <c r="P40" s="52"/>
      <c r="Q40" s="51"/>
      <c r="R40" s="51">
        <v>2</v>
      </c>
      <c r="S40" s="61">
        <v>4</v>
      </c>
      <c r="T40" s="52"/>
      <c r="U40" s="51"/>
      <c r="V40" s="51"/>
      <c r="W40" s="61"/>
    </row>
    <row r="41" spans="1:23" ht="29" customHeight="1" x14ac:dyDescent="0.35">
      <c r="A41" s="53">
        <v>2</v>
      </c>
      <c r="B41" s="51">
        <v>3</v>
      </c>
      <c r="C41" s="2" t="s">
        <v>137</v>
      </c>
      <c r="D41" s="52"/>
      <c r="E41" s="51">
        <v>2</v>
      </c>
      <c r="F41" s="51">
        <v>2</v>
      </c>
      <c r="G41" s="61">
        <v>2</v>
      </c>
      <c r="H41" s="52"/>
      <c r="I41" s="51">
        <v>7</v>
      </c>
      <c r="J41" s="51"/>
      <c r="K41" s="61"/>
      <c r="L41" s="52"/>
      <c r="M41" s="51">
        <v>1</v>
      </c>
      <c r="N41" s="51">
        <v>2</v>
      </c>
      <c r="O41" s="61">
        <v>3</v>
      </c>
      <c r="P41" s="52"/>
      <c r="Q41" s="51">
        <v>1</v>
      </c>
      <c r="R41" s="51">
        <v>2</v>
      </c>
      <c r="S41" s="61">
        <v>3</v>
      </c>
      <c r="T41" s="52"/>
      <c r="U41" s="51"/>
      <c r="V41" s="51"/>
      <c r="W41" s="61"/>
    </row>
    <row r="42" spans="1:23" ht="29" customHeight="1" x14ac:dyDescent="0.35">
      <c r="A42" s="53">
        <v>2</v>
      </c>
      <c r="B42" s="51">
        <v>3</v>
      </c>
      <c r="C42" s="2" t="s">
        <v>138</v>
      </c>
      <c r="D42" s="52"/>
      <c r="E42" s="51"/>
      <c r="F42" s="51">
        <v>2</v>
      </c>
      <c r="G42" s="61">
        <v>5</v>
      </c>
      <c r="H42" s="52"/>
      <c r="I42" s="51">
        <v>7</v>
      </c>
      <c r="J42" s="51"/>
      <c r="K42" s="61"/>
      <c r="L42" s="52"/>
      <c r="M42" s="51"/>
      <c r="N42" s="51">
        <v>2</v>
      </c>
      <c r="O42" s="61">
        <v>4</v>
      </c>
      <c r="P42" s="52"/>
      <c r="Q42" s="51">
        <v>1</v>
      </c>
      <c r="R42" s="51">
        <v>1</v>
      </c>
      <c r="S42" s="61">
        <v>4</v>
      </c>
      <c r="T42" s="52"/>
      <c r="U42" s="51"/>
      <c r="V42" s="51"/>
      <c r="W42" s="61"/>
    </row>
    <row r="43" spans="1:23" ht="29" customHeight="1" x14ac:dyDescent="0.35">
      <c r="A43" s="53">
        <v>2</v>
      </c>
      <c r="B43" s="51">
        <v>3</v>
      </c>
      <c r="C43" s="2" t="s">
        <v>139</v>
      </c>
      <c r="D43" s="52"/>
      <c r="E43" s="51">
        <v>2</v>
      </c>
      <c r="F43" s="51">
        <v>1</v>
      </c>
      <c r="G43" s="61">
        <v>3</v>
      </c>
      <c r="H43" s="52"/>
      <c r="I43" s="51">
        <v>7</v>
      </c>
      <c r="J43" s="51"/>
      <c r="K43" s="61"/>
      <c r="L43" s="52"/>
      <c r="M43" s="51">
        <v>1</v>
      </c>
      <c r="N43" s="51">
        <v>3</v>
      </c>
      <c r="O43" s="61">
        <v>3</v>
      </c>
      <c r="P43" s="52"/>
      <c r="Q43" s="51">
        <v>1</v>
      </c>
      <c r="R43" s="51">
        <v>2</v>
      </c>
      <c r="S43" s="61">
        <v>3</v>
      </c>
      <c r="T43" s="52"/>
      <c r="U43" s="51"/>
      <c r="V43" s="51"/>
      <c r="W43" s="61"/>
    </row>
    <row r="44" spans="1:23" ht="29" customHeight="1" x14ac:dyDescent="0.35">
      <c r="A44" s="53">
        <v>2</v>
      </c>
      <c r="B44" s="51">
        <v>3</v>
      </c>
      <c r="C44" s="2" t="s">
        <v>140</v>
      </c>
      <c r="D44" s="52"/>
      <c r="E44" s="51">
        <v>1</v>
      </c>
      <c r="F44" s="51">
        <v>3</v>
      </c>
      <c r="G44" s="61">
        <v>2</v>
      </c>
      <c r="H44" s="52"/>
      <c r="I44" s="51">
        <v>7</v>
      </c>
      <c r="J44" s="51"/>
      <c r="K44" s="61"/>
      <c r="L44" s="52"/>
      <c r="M44" s="51"/>
      <c r="N44" s="51">
        <v>4</v>
      </c>
      <c r="O44" s="61">
        <v>2</v>
      </c>
      <c r="P44" s="52"/>
      <c r="Q44" s="51"/>
      <c r="R44" s="51">
        <v>4</v>
      </c>
      <c r="S44" s="61">
        <v>2</v>
      </c>
      <c r="T44" s="52"/>
      <c r="U44" s="51"/>
      <c r="V44" s="51"/>
      <c r="W44" s="61"/>
    </row>
    <row r="45" spans="1:23" ht="29" customHeight="1" x14ac:dyDescent="0.35">
      <c r="A45" s="53">
        <v>2</v>
      </c>
      <c r="B45" s="51">
        <v>3</v>
      </c>
      <c r="C45" s="2" t="s">
        <v>141</v>
      </c>
      <c r="D45" s="52"/>
      <c r="E45" s="51">
        <v>2</v>
      </c>
      <c r="F45" s="51">
        <v>1</v>
      </c>
      <c r="G45" s="61">
        <v>3</v>
      </c>
      <c r="H45" s="52"/>
      <c r="I45" s="51">
        <v>7</v>
      </c>
      <c r="J45" s="51"/>
      <c r="K45" s="61"/>
      <c r="L45" s="52"/>
      <c r="M45" s="51">
        <v>1</v>
      </c>
      <c r="N45" s="51">
        <v>2</v>
      </c>
      <c r="O45" s="61">
        <v>3</v>
      </c>
      <c r="P45" s="52"/>
      <c r="Q45" s="51">
        <v>1</v>
      </c>
      <c r="R45" s="51">
        <v>2</v>
      </c>
      <c r="S45" s="61">
        <v>3</v>
      </c>
      <c r="T45" s="52"/>
      <c r="U45" s="51"/>
      <c r="V45" s="51"/>
      <c r="W45" s="61"/>
    </row>
    <row r="46" spans="1:23" ht="46.5" customHeight="1" x14ac:dyDescent="0.35">
      <c r="A46" s="53">
        <v>2</v>
      </c>
      <c r="B46" s="51">
        <v>4</v>
      </c>
      <c r="C46" s="2" t="s">
        <v>194</v>
      </c>
      <c r="D46" s="52"/>
      <c r="E46" s="51"/>
      <c r="F46" s="51">
        <v>1</v>
      </c>
      <c r="G46" s="61">
        <v>5</v>
      </c>
      <c r="H46" s="52"/>
      <c r="I46" s="51">
        <v>4</v>
      </c>
      <c r="J46" s="51"/>
      <c r="K46" s="61"/>
      <c r="L46" s="52"/>
      <c r="M46" s="51"/>
      <c r="N46" s="51"/>
      <c r="O46" s="61">
        <v>5</v>
      </c>
      <c r="P46" s="52"/>
      <c r="Q46" s="51"/>
      <c r="R46" s="51"/>
      <c r="S46" s="61">
        <v>5</v>
      </c>
      <c r="T46" s="52"/>
      <c r="U46" s="51"/>
      <c r="V46" s="51"/>
      <c r="W46" s="61"/>
    </row>
    <row r="47" spans="1:23" ht="29" customHeight="1" x14ac:dyDescent="0.35">
      <c r="A47" s="53">
        <v>2</v>
      </c>
      <c r="B47" s="51">
        <v>4</v>
      </c>
      <c r="C47" s="2" t="s">
        <v>195</v>
      </c>
      <c r="D47" s="52"/>
      <c r="E47" s="51"/>
      <c r="F47" s="51"/>
      <c r="G47" s="61">
        <v>5</v>
      </c>
      <c r="H47" s="52"/>
      <c r="I47" s="51">
        <v>4</v>
      </c>
      <c r="J47" s="51"/>
      <c r="K47" s="61"/>
      <c r="L47" s="52"/>
      <c r="M47" s="51"/>
      <c r="N47" s="51"/>
      <c r="O47" s="61">
        <v>5</v>
      </c>
      <c r="P47" s="52"/>
      <c r="Q47" s="51"/>
      <c r="R47" s="51"/>
      <c r="S47" s="61">
        <v>5</v>
      </c>
      <c r="T47" s="52"/>
      <c r="U47" s="51"/>
      <c r="V47" s="51"/>
      <c r="W47" s="61"/>
    </row>
    <row r="48" spans="1:23" ht="29" customHeight="1" x14ac:dyDescent="0.35">
      <c r="A48" s="53">
        <v>2</v>
      </c>
      <c r="B48" s="51">
        <v>4</v>
      </c>
      <c r="C48" s="2" t="s">
        <v>196</v>
      </c>
      <c r="D48" s="52"/>
      <c r="E48" s="51"/>
      <c r="F48" s="51"/>
      <c r="G48" s="61">
        <v>5</v>
      </c>
      <c r="H48" s="52"/>
      <c r="I48" s="51">
        <v>3</v>
      </c>
      <c r="J48" s="51"/>
      <c r="K48" s="61"/>
      <c r="L48" s="52"/>
      <c r="M48" s="51"/>
      <c r="N48" s="51">
        <v>1</v>
      </c>
      <c r="O48" s="61">
        <v>5</v>
      </c>
      <c r="P48" s="52"/>
      <c r="Q48" s="51"/>
      <c r="R48" s="51"/>
      <c r="S48" s="61">
        <v>5</v>
      </c>
      <c r="T48" s="52"/>
      <c r="U48" s="51"/>
      <c r="V48" s="51"/>
      <c r="W48" s="61"/>
    </row>
    <row r="49" spans="1:23" ht="29" customHeight="1" x14ac:dyDescent="0.35">
      <c r="A49" s="53">
        <v>2</v>
      </c>
      <c r="B49" s="51">
        <v>4</v>
      </c>
      <c r="C49" s="2" t="s">
        <v>197</v>
      </c>
      <c r="D49" s="52"/>
      <c r="E49" s="51"/>
      <c r="F49" s="51"/>
      <c r="G49" s="61">
        <v>4</v>
      </c>
      <c r="H49" s="52"/>
      <c r="I49" s="51">
        <v>3</v>
      </c>
      <c r="J49" s="51"/>
      <c r="K49" s="61"/>
      <c r="L49" s="52"/>
      <c r="M49" s="51"/>
      <c r="N49" s="51"/>
      <c r="O49" s="61">
        <v>4</v>
      </c>
      <c r="P49" s="52"/>
      <c r="Q49" s="51"/>
      <c r="R49" s="51"/>
      <c r="S49" s="61">
        <v>4</v>
      </c>
      <c r="T49" s="52"/>
      <c r="U49" s="51"/>
      <c r="V49" s="51"/>
      <c r="W49" s="61"/>
    </row>
    <row r="50" spans="1:23" ht="29" customHeight="1" x14ac:dyDescent="0.35">
      <c r="A50" s="53">
        <v>2</v>
      </c>
      <c r="B50" s="51">
        <v>5</v>
      </c>
      <c r="C50" s="2" t="s">
        <v>227</v>
      </c>
      <c r="D50" s="52"/>
      <c r="E50" s="51"/>
      <c r="F50" s="51"/>
      <c r="G50" s="61">
        <v>5</v>
      </c>
      <c r="H50" s="52"/>
      <c r="I50" s="51">
        <v>6</v>
      </c>
      <c r="J50" s="51"/>
      <c r="K50" s="61"/>
      <c r="L50" s="52"/>
      <c r="M50" s="51"/>
      <c r="N50" s="51">
        <v>1</v>
      </c>
      <c r="O50" s="61">
        <v>4</v>
      </c>
      <c r="P50" s="52"/>
      <c r="Q50" s="51"/>
      <c r="R50" s="51">
        <v>1</v>
      </c>
      <c r="S50" s="61">
        <v>4</v>
      </c>
      <c r="T50" s="52"/>
      <c r="U50" s="51"/>
      <c r="V50" s="51"/>
      <c r="W50" s="61"/>
    </row>
    <row r="51" spans="1:23" ht="29" customHeight="1" x14ac:dyDescent="0.35">
      <c r="A51" s="53">
        <v>2</v>
      </c>
      <c r="B51" s="51">
        <v>5</v>
      </c>
      <c r="C51" s="3" t="s">
        <v>228</v>
      </c>
      <c r="D51" s="52"/>
      <c r="E51" s="51"/>
      <c r="F51" s="51"/>
      <c r="G51" s="61"/>
      <c r="H51" s="52"/>
      <c r="I51" s="51"/>
      <c r="J51" s="51"/>
      <c r="K51" s="61"/>
      <c r="L51" s="52"/>
      <c r="M51" s="51"/>
      <c r="N51" s="51"/>
      <c r="O51" s="61"/>
      <c r="P51" s="52"/>
      <c r="Q51" s="51"/>
      <c r="R51" s="51"/>
      <c r="S51" s="61"/>
      <c r="T51" s="52"/>
      <c r="U51" s="51"/>
      <c r="V51" s="51"/>
      <c r="W51" s="61"/>
    </row>
    <row r="52" spans="1:23" ht="59" customHeight="1" x14ac:dyDescent="0.35">
      <c r="A52" s="53">
        <v>2</v>
      </c>
      <c r="B52" s="51">
        <v>5</v>
      </c>
      <c r="C52" s="2" t="s">
        <v>229</v>
      </c>
      <c r="D52" s="52"/>
      <c r="E52" s="51"/>
      <c r="F52" s="51">
        <v>1</v>
      </c>
      <c r="G52" s="61">
        <v>4</v>
      </c>
      <c r="H52" s="52"/>
      <c r="I52" s="51">
        <v>6</v>
      </c>
      <c r="J52" s="51"/>
      <c r="K52" s="61"/>
      <c r="L52" s="52"/>
      <c r="M52" s="51"/>
      <c r="N52" s="51">
        <v>1</v>
      </c>
      <c r="O52" s="61">
        <v>4</v>
      </c>
      <c r="P52" s="52"/>
      <c r="Q52" s="51"/>
      <c r="R52" s="51">
        <v>1</v>
      </c>
      <c r="S52" s="61">
        <v>4</v>
      </c>
      <c r="T52" s="52"/>
      <c r="U52" s="51"/>
      <c r="V52" s="51"/>
      <c r="W52" s="61"/>
    </row>
    <row r="53" spans="1:23" ht="44" customHeight="1" x14ac:dyDescent="0.35">
      <c r="A53" s="53">
        <v>2</v>
      </c>
      <c r="B53" s="51">
        <v>5</v>
      </c>
      <c r="C53" s="2" t="s">
        <v>230</v>
      </c>
      <c r="D53" s="52"/>
      <c r="E53" s="51"/>
      <c r="F53" s="51">
        <v>1</v>
      </c>
      <c r="G53" s="61">
        <v>4</v>
      </c>
      <c r="H53" s="52"/>
      <c r="I53" s="51">
        <v>6</v>
      </c>
      <c r="J53" s="51"/>
      <c r="K53" s="61"/>
      <c r="L53" s="52"/>
      <c r="M53" s="51"/>
      <c r="N53" s="51">
        <v>1</v>
      </c>
      <c r="O53" s="61">
        <v>4</v>
      </c>
      <c r="P53" s="52"/>
      <c r="Q53" s="51"/>
      <c r="R53" s="51">
        <v>1</v>
      </c>
      <c r="S53" s="61">
        <v>4</v>
      </c>
      <c r="T53" s="52"/>
      <c r="U53" s="51"/>
      <c r="V53" s="51"/>
      <c r="W53" s="61"/>
    </row>
    <row r="54" spans="1:23" ht="29" customHeight="1" x14ac:dyDescent="0.35">
      <c r="A54" s="53">
        <v>2</v>
      </c>
      <c r="B54" s="51">
        <v>1</v>
      </c>
      <c r="C54" s="2" t="s">
        <v>11</v>
      </c>
      <c r="D54" s="52"/>
      <c r="E54" s="51">
        <v>1</v>
      </c>
      <c r="F54" s="51">
        <v>3</v>
      </c>
      <c r="G54" s="61">
        <v>4</v>
      </c>
      <c r="H54" s="52"/>
      <c r="I54" s="51">
        <v>7</v>
      </c>
      <c r="J54" s="51"/>
      <c r="K54" s="61"/>
      <c r="L54" s="52"/>
      <c r="M54" s="51"/>
      <c r="N54" s="51"/>
      <c r="O54" s="61"/>
      <c r="P54" s="52"/>
      <c r="Q54" s="51"/>
      <c r="R54" s="51"/>
      <c r="S54" s="61"/>
      <c r="T54" s="52"/>
      <c r="U54" s="51">
        <v>1</v>
      </c>
      <c r="V54" s="51">
        <v>2</v>
      </c>
      <c r="W54" s="61">
        <v>5</v>
      </c>
    </row>
    <row r="55" spans="1:23" ht="60.5" customHeight="1" x14ac:dyDescent="0.35">
      <c r="A55" s="53">
        <v>2</v>
      </c>
      <c r="B55" s="51">
        <v>1</v>
      </c>
      <c r="C55" s="2" t="s">
        <v>12</v>
      </c>
      <c r="D55" s="52"/>
      <c r="E55" s="51"/>
      <c r="F55" s="51">
        <v>2</v>
      </c>
      <c r="G55" s="61">
        <v>6</v>
      </c>
      <c r="H55" s="52"/>
      <c r="I55" s="51">
        <v>6</v>
      </c>
      <c r="J55" s="51">
        <v>1</v>
      </c>
      <c r="K55" s="61"/>
      <c r="L55" s="52"/>
      <c r="M55" s="51"/>
      <c r="N55" s="51">
        <v>3</v>
      </c>
      <c r="O55" s="61">
        <v>4</v>
      </c>
      <c r="P55" s="52"/>
      <c r="Q55" s="51"/>
      <c r="R55" s="51">
        <v>3</v>
      </c>
      <c r="S55" s="61">
        <v>5</v>
      </c>
      <c r="T55" s="52"/>
      <c r="U55" s="51"/>
      <c r="V55" s="51"/>
      <c r="W55" s="61"/>
    </row>
    <row r="56" spans="1:23" ht="29" customHeight="1" x14ac:dyDescent="0.35">
      <c r="A56" s="53">
        <v>2</v>
      </c>
      <c r="B56" s="51">
        <v>1</v>
      </c>
      <c r="C56" s="2" t="s">
        <v>16</v>
      </c>
      <c r="D56" s="52"/>
      <c r="E56" s="51">
        <v>1</v>
      </c>
      <c r="F56" s="51">
        <v>2</v>
      </c>
      <c r="G56" s="61">
        <v>4</v>
      </c>
      <c r="H56" s="52"/>
      <c r="I56" s="51">
        <v>7</v>
      </c>
      <c r="J56" s="51"/>
      <c r="K56" s="61"/>
      <c r="L56" s="52"/>
      <c r="M56" s="51">
        <v>1</v>
      </c>
      <c r="N56" s="51">
        <v>2</v>
      </c>
      <c r="O56" s="61">
        <v>4</v>
      </c>
      <c r="P56" s="52"/>
      <c r="Q56" s="51">
        <v>1</v>
      </c>
      <c r="R56" s="51">
        <v>2</v>
      </c>
      <c r="S56" s="61">
        <v>4</v>
      </c>
      <c r="T56" s="52"/>
      <c r="U56" s="51"/>
      <c r="V56" s="51"/>
      <c r="W56" s="61"/>
    </row>
    <row r="57" spans="1:23" ht="29" customHeight="1" x14ac:dyDescent="0.35">
      <c r="A57" s="53">
        <v>2</v>
      </c>
      <c r="B57" s="51">
        <v>1</v>
      </c>
      <c r="C57" s="2" t="s">
        <v>17</v>
      </c>
      <c r="D57" s="52"/>
      <c r="E57" s="51">
        <v>1</v>
      </c>
      <c r="F57" s="51">
        <v>3</v>
      </c>
      <c r="G57" s="61">
        <v>3</v>
      </c>
      <c r="H57" s="52"/>
      <c r="I57" s="51">
        <v>7</v>
      </c>
      <c r="J57" s="51"/>
      <c r="K57" s="61"/>
      <c r="L57" s="52"/>
      <c r="M57" s="51">
        <v>1</v>
      </c>
      <c r="N57" s="51">
        <v>3</v>
      </c>
      <c r="O57" s="61">
        <v>3</v>
      </c>
      <c r="P57" s="52"/>
      <c r="Q57" s="51"/>
      <c r="R57" s="51">
        <v>4</v>
      </c>
      <c r="S57" s="61">
        <v>3</v>
      </c>
      <c r="T57" s="52"/>
      <c r="U57" s="51"/>
      <c r="V57" s="51"/>
      <c r="W57" s="61"/>
    </row>
    <row r="58" spans="1:23" ht="29" customHeight="1" x14ac:dyDescent="0.35">
      <c r="A58" s="53">
        <v>2</v>
      </c>
      <c r="B58" s="51">
        <v>1</v>
      </c>
      <c r="C58" s="3" t="s">
        <v>18</v>
      </c>
      <c r="D58" s="52"/>
      <c r="E58" s="51"/>
      <c r="F58" s="51"/>
      <c r="G58" s="61"/>
      <c r="H58" s="52"/>
      <c r="I58" s="51"/>
      <c r="J58" s="51"/>
      <c r="K58" s="61"/>
      <c r="L58" s="52"/>
      <c r="M58" s="51"/>
      <c r="N58" s="51"/>
      <c r="O58" s="61"/>
      <c r="P58" s="52"/>
      <c r="Q58" s="51"/>
      <c r="R58" s="51"/>
      <c r="S58" s="61"/>
      <c r="T58" s="52"/>
      <c r="U58" s="51"/>
      <c r="V58" s="51"/>
      <c r="W58" s="61"/>
    </row>
    <row r="59" spans="1:23" ht="29" customHeight="1" x14ac:dyDescent="0.35">
      <c r="A59" s="53">
        <v>3</v>
      </c>
      <c r="B59" s="51">
        <v>1</v>
      </c>
      <c r="C59" s="2" t="s">
        <v>11</v>
      </c>
      <c r="D59" s="52"/>
      <c r="E59" s="51">
        <v>1</v>
      </c>
      <c r="F59" s="51">
        <v>3</v>
      </c>
      <c r="G59" s="61">
        <v>4</v>
      </c>
      <c r="H59" s="52"/>
      <c r="I59" s="51">
        <v>7</v>
      </c>
      <c r="J59" s="51"/>
      <c r="K59" s="61"/>
      <c r="L59" s="52"/>
      <c r="M59" s="51"/>
      <c r="N59" s="51"/>
      <c r="O59" s="61"/>
      <c r="P59" s="52"/>
      <c r="Q59" s="51"/>
      <c r="R59" s="51"/>
      <c r="S59" s="61"/>
      <c r="T59" s="52"/>
      <c r="U59" s="51"/>
      <c r="V59" s="51">
        <v>2</v>
      </c>
      <c r="W59" s="61">
        <v>6</v>
      </c>
    </row>
    <row r="60" spans="1:23" ht="29" customHeight="1" x14ac:dyDescent="0.35">
      <c r="A60" s="53">
        <v>3</v>
      </c>
      <c r="B60" s="51">
        <v>1</v>
      </c>
      <c r="C60" s="2" t="s">
        <v>268</v>
      </c>
      <c r="D60" s="52"/>
      <c r="E60" s="51"/>
      <c r="F60" s="51">
        <v>2</v>
      </c>
      <c r="G60" s="61">
        <v>5</v>
      </c>
      <c r="H60" s="52"/>
      <c r="I60" s="51">
        <v>7</v>
      </c>
      <c r="J60" s="51"/>
      <c r="K60" s="61"/>
      <c r="L60" s="52"/>
      <c r="M60" s="51">
        <v>1</v>
      </c>
      <c r="N60" s="51">
        <v>2</v>
      </c>
      <c r="O60" s="61">
        <v>5</v>
      </c>
      <c r="P60" s="52"/>
      <c r="Q60" s="51">
        <v>1</v>
      </c>
      <c r="R60" s="51"/>
      <c r="S60" s="61">
        <v>6</v>
      </c>
      <c r="T60" s="52"/>
      <c r="U60" s="51"/>
      <c r="V60" s="51"/>
      <c r="W60" s="61"/>
    </row>
    <row r="61" spans="1:23" ht="29" customHeight="1" x14ac:dyDescent="0.35">
      <c r="A61" s="53">
        <v>3</v>
      </c>
      <c r="B61" s="51">
        <v>1</v>
      </c>
      <c r="C61" s="2" t="s">
        <v>16</v>
      </c>
      <c r="D61" s="52"/>
      <c r="E61" s="51">
        <v>1</v>
      </c>
      <c r="F61" s="51">
        <v>2</v>
      </c>
      <c r="G61" s="61">
        <v>5</v>
      </c>
      <c r="H61" s="52"/>
      <c r="I61" s="51">
        <v>7</v>
      </c>
      <c r="J61" s="51"/>
      <c r="K61" s="61"/>
      <c r="L61" s="52"/>
      <c r="M61" s="51"/>
      <c r="N61" s="51">
        <v>2</v>
      </c>
      <c r="O61" s="61">
        <v>6</v>
      </c>
      <c r="P61" s="52"/>
      <c r="Q61" s="51"/>
      <c r="R61" s="51">
        <v>1</v>
      </c>
      <c r="S61" s="61">
        <v>7</v>
      </c>
      <c r="T61" s="52"/>
      <c r="U61" s="51"/>
      <c r="V61" s="51"/>
      <c r="W61" s="61"/>
    </row>
    <row r="62" spans="1:23" ht="29" customHeight="1" x14ac:dyDescent="0.35">
      <c r="A62" s="53">
        <v>3</v>
      </c>
      <c r="B62" s="51">
        <v>1</v>
      </c>
      <c r="C62" s="2" t="s">
        <v>269</v>
      </c>
      <c r="D62" s="52"/>
      <c r="E62" s="51"/>
      <c r="F62" s="51">
        <v>1</v>
      </c>
      <c r="G62" s="61">
        <v>7</v>
      </c>
      <c r="H62" s="52"/>
      <c r="I62" s="51">
        <v>6</v>
      </c>
      <c r="J62" s="51"/>
      <c r="K62" s="61"/>
      <c r="L62" s="52"/>
      <c r="M62" s="51"/>
      <c r="N62" s="51">
        <v>3</v>
      </c>
      <c r="O62" s="61">
        <v>5</v>
      </c>
      <c r="P62" s="52"/>
      <c r="Q62" s="51"/>
      <c r="R62" s="51">
        <v>2</v>
      </c>
      <c r="S62" s="61">
        <v>5</v>
      </c>
      <c r="T62" s="52"/>
      <c r="U62" s="51"/>
      <c r="V62" s="51"/>
      <c r="W62" s="61"/>
    </row>
    <row r="63" spans="1:23" ht="59" customHeight="1" x14ac:dyDescent="0.35">
      <c r="A63" s="53">
        <v>3</v>
      </c>
      <c r="B63" s="51">
        <v>2</v>
      </c>
      <c r="C63" s="2" t="s">
        <v>301</v>
      </c>
      <c r="D63" s="52"/>
      <c r="E63" s="51"/>
      <c r="F63" s="51">
        <v>5</v>
      </c>
      <c r="G63" s="61">
        <v>2</v>
      </c>
      <c r="H63" s="52"/>
      <c r="I63" s="51">
        <v>5</v>
      </c>
      <c r="J63" s="51"/>
      <c r="K63" s="61"/>
      <c r="L63" s="52"/>
      <c r="M63" s="51"/>
      <c r="N63" s="51">
        <v>3</v>
      </c>
      <c r="O63" s="61">
        <v>4</v>
      </c>
      <c r="P63" s="52"/>
      <c r="Q63" s="51"/>
      <c r="R63" s="51">
        <v>2</v>
      </c>
      <c r="S63" s="61">
        <v>4</v>
      </c>
      <c r="T63" s="52"/>
      <c r="U63" s="51"/>
      <c r="V63" s="51"/>
      <c r="W63" s="61"/>
    </row>
    <row r="64" spans="1:23" ht="57" customHeight="1" x14ac:dyDescent="0.35">
      <c r="A64" s="53">
        <v>3</v>
      </c>
      <c r="B64" s="51">
        <v>2</v>
      </c>
      <c r="C64" s="2" t="s">
        <v>302</v>
      </c>
      <c r="D64" s="52"/>
      <c r="E64" s="51"/>
      <c r="F64" s="51">
        <v>3</v>
      </c>
      <c r="G64" s="61">
        <v>4</v>
      </c>
      <c r="H64" s="52"/>
      <c r="I64" s="51">
        <v>5</v>
      </c>
      <c r="J64" s="51"/>
      <c r="K64" s="61"/>
      <c r="L64" s="52"/>
      <c r="M64" s="51"/>
      <c r="N64" s="51">
        <v>3</v>
      </c>
      <c r="O64" s="61">
        <v>4</v>
      </c>
      <c r="P64" s="52"/>
      <c r="Q64" s="51"/>
      <c r="R64" s="51">
        <v>2</v>
      </c>
      <c r="S64" s="61">
        <v>5</v>
      </c>
      <c r="T64" s="52"/>
      <c r="U64" s="51"/>
      <c r="V64" s="51"/>
      <c r="W64" s="61"/>
    </row>
    <row r="65" spans="1:23" ht="48.5" customHeight="1" x14ac:dyDescent="0.35">
      <c r="A65" s="53">
        <v>3</v>
      </c>
      <c r="B65" s="51">
        <v>2</v>
      </c>
      <c r="C65" s="2" t="s">
        <v>303</v>
      </c>
      <c r="D65" s="52"/>
      <c r="E65" s="51"/>
      <c r="F65" s="51">
        <v>6</v>
      </c>
      <c r="G65" s="61">
        <v>1</v>
      </c>
      <c r="H65" s="52"/>
      <c r="I65" s="51">
        <v>5</v>
      </c>
      <c r="J65" s="51"/>
      <c r="K65" s="61"/>
      <c r="L65" s="52"/>
      <c r="M65" s="51"/>
      <c r="N65" s="51">
        <v>5</v>
      </c>
      <c r="O65" s="61">
        <v>2</v>
      </c>
      <c r="P65" s="52"/>
      <c r="Q65" s="51"/>
      <c r="R65" s="51">
        <v>2</v>
      </c>
      <c r="S65" s="61">
        <v>5</v>
      </c>
      <c r="T65" s="52"/>
      <c r="U65" s="51"/>
      <c r="V65" s="51"/>
      <c r="W65" s="61"/>
    </row>
    <row r="66" spans="1:23" ht="29" customHeight="1" x14ac:dyDescent="0.35">
      <c r="A66" s="53">
        <v>3</v>
      </c>
      <c r="B66" s="51">
        <v>2</v>
      </c>
      <c r="C66" s="2" t="s">
        <v>304</v>
      </c>
      <c r="D66" s="52"/>
      <c r="E66" s="51"/>
      <c r="F66" s="51">
        <v>6</v>
      </c>
      <c r="G66" s="61">
        <v>2</v>
      </c>
      <c r="H66" s="52"/>
      <c r="I66" s="51">
        <v>6</v>
      </c>
      <c r="J66" s="51"/>
      <c r="K66" s="61"/>
      <c r="L66" s="52"/>
      <c r="M66" s="51"/>
      <c r="N66" s="51">
        <v>4</v>
      </c>
      <c r="O66" s="61">
        <v>4</v>
      </c>
      <c r="P66" s="52"/>
      <c r="Q66" s="51"/>
      <c r="R66" s="51">
        <v>2</v>
      </c>
      <c r="S66" s="61">
        <v>5</v>
      </c>
      <c r="T66" s="52"/>
      <c r="U66" s="51"/>
      <c r="V66" s="51"/>
      <c r="W66" s="61"/>
    </row>
    <row r="67" spans="1:23" ht="29" customHeight="1" x14ac:dyDescent="0.35">
      <c r="A67" s="53">
        <v>3</v>
      </c>
      <c r="B67" s="51">
        <v>2</v>
      </c>
      <c r="C67" s="2" t="s">
        <v>89</v>
      </c>
      <c r="D67" s="52"/>
      <c r="E67" s="51"/>
      <c r="F67" s="51">
        <v>5</v>
      </c>
      <c r="G67" s="61">
        <v>2</v>
      </c>
      <c r="H67" s="52"/>
      <c r="I67" s="51">
        <v>6</v>
      </c>
      <c r="J67" s="51"/>
      <c r="K67" s="61"/>
      <c r="L67" s="52"/>
      <c r="M67" s="51"/>
      <c r="N67" s="51">
        <v>4</v>
      </c>
      <c r="O67" s="61">
        <v>4</v>
      </c>
      <c r="P67" s="52"/>
      <c r="Q67" s="51"/>
      <c r="R67" s="51">
        <v>4</v>
      </c>
      <c r="S67" s="61">
        <v>4</v>
      </c>
      <c r="T67" s="52"/>
      <c r="U67" s="51"/>
      <c r="V67" s="51"/>
      <c r="W67" s="61"/>
    </row>
    <row r="68" spans="1:23" ht="29" customHeight="1" x14ac:dyDescent="0.35">
      <c r="A68" s="53">
        <v>3</v>
      </c>
      <c r="B68" s="51">
        <v>3</v>
      </c>
      <c r="C68" s="2" t="s">
        <v>135</v>
      </c>
      <c r="D68" s="52"/>
      <c r="E68" s="51">
        <v>1</v>
      </c>
      <c r="F68" s="51">
        <v>4</v>
      </c>
      <c r="G68" s="61">
        <v>4</v>
      </c>
      <c r="H68" s="52"/>
      <c r="I68" s="51">
        <v>7</v>
      </c>
      <c r="J68" s="51"/>
      <c r="K68" s="61"/>
      <c r="L68" s="52"/>
      <c r="M68" s="51"/>
      <c r="N68" s="51">
        <v>3</v>
      </c>
      <c r="O68" s="61">
        <v>5</v>
      </c>
      <c r="P68" s="52"/>
      <c r="Q68" s="51"/>
      <c r="R68" s="51">
        <v>3</v>
      </c>
      <c r="S68" s="61">
        <v>6</v>
      </c>
      <c r="T68" s="52"/>
      <c r="U68" s="51"/>
      <c r="V68" s="51"/>
      <c r="W68" s="61"/>
    </row>
    <row r="69" spans="1:23" ht="29" customHeight="1" x14ac:dyDescent="0.35">
      <c r="A69" s="53">
        <v>3</v>
      </c>
      <c r="B69" s="51">
        <v>3</v>
      </c>
      <c r="C69" s="2" t="s">
        <v>136</v>
      </c>
      <c r="D69" s="52"/>
      <c r="E69" s="51"/>
      <c r="F69" s="51">
        <v>2</v>
      </c>
      <c r="G69" s="61">
        <v>7</v>
      </c>
      <c r="H69" s="52"/>
      <c r="I69" s="51">
        <v>7</v>
      </c>
      <c r="J69" s="51"/>
      <c r="K69" s="61"/>
      <c r="L69" s="52"/>
      <c r="M69" s="51"/>
      <c r="N69" s="51">
        <v>2</v>
      </c>
      <c r="O69" s="61">
        <v>5</v>
      </c>
      <c r="P69" s="52"/>
      <c r="Q69" s="51"/>
      <c r="R69" s="51">
        <v>1</v>
      </c>
      <c r="S69" s="61">
        <v>6</v>
      </c>
      <c r="T69" s="52"/>
      <c r="U69" s="51"/>
      <c r="V69" s="51"/>
      <c r="W69" s="61"/>
    </row>
    <row r="70" spans="1:23" ht="29" customHeight="1" x14ac:dyDescent="0.35">
      <c r="A70" s="53">
        <v>3</v>
      </c>
      <c r="B70" s="51">
        <v>3</v>
      </c>
      <c r="C70" s="2" t="s">
        <v>137</v>
      </c>
      <c r="D70" s="52"/>
      <c r="E70" s="51"/>
      <c r="F70" s="51">
        <v>3</v>
      </c>
      <c r="G70" s="61">
        <v>6</v>
      </c>
      <c r="H70" s="52"/>
      <c r="I70" s="51">
        <v>7</v>
      </c>
      <c r="J70" s="51"/>
      <c r="K70" s="61"/>
      <c r="L70" s="52"/>
      <c r="M70" s="51"/>
      <c r="N70" s="51">
        <v>2</v>
      </c>
      <c r="O70" s="61">
        <v>6</v>
      </c>
      <c r="P70" s="52"/>
      <c r="Q70" s="51"/>
      <c r="R70" s="51">
        <v>2</v>
      </c>
      <c r="S70" s="61">
        <v>6</v>
      </c>
      <c r="T70" s="52"/>
      <c r="U70" s="51"/>
      <c r="V70" s="51"/>
      <c r="W70" s="61"/>
    </row>
    <row r="71" spans="1:23" ht="43.5" customHeight="1" x14ac:dyDescent="0.35">
      <c r="A71" s="53">
        <v>3</v>
      </c>
      <c r="B71" s="51">
        <v>3</v>
      </c>
      <c r="C71" s="2" t="s">
        <v>138</v>
      </c>
      <c r="D71" s="52"/>
      <c r="E71" s="51">
        <v>1</v>
      </c>
      <c r="F71" s="51">
        <v>2</v>
      </c>
      <c r="G71" s="61">
        <v>6</v>
      </c>
      <c r="H71" s="52"/>
      <c r="I71" s="51">
        <v>7</v>
      </c>
      <c r="J71" s="51"/>
      <c r="K71" s="61"/>
      <c r="L71" s="52"/>
      <c r="M71" s="51"/>
      <c r="N71" s="51">
        <v>2</v>
      </c>
      <c r="O71" s="61">
        <v>6</v>
      </c>
      <c r="P71" s="52"/>
      <c r="Q71" s="51"/>
      <c r="R71" s="51">
        <v>2</v>
      </c>
      <c r="S71" s="61">
        <v>6</v>
      </c>
      <c r="T71" s="52"/>
      <c r="U71" s="51"/>
      <c r="V71" s="51"/>
      <c r="W71" s="61"/>
    </row>
    <row r="72" spans="1:23" ht="29" customHeight="1" x14ac:dyDescent="0.35">
      <c r="A72" s="53">
        <v>3</v>
      </c>
      <c r="B72" s="51">
        <v>3</v>
      </c>
      <c r="C72" s="2" t="s">
        <v>139</v>
      </c>
      <c r="D72" s="52"/>
      <c r="E72" s="51"/>
      <c r="F72" s="51">
        <v>2</v>
      </c>
      <c r="G72" s="61">
        <v>7</v>
      </c>
      <c r="H72" s="52"/>
      <c r="I72" s="51">
        <v>6</v>
      </c>
      <c r="J72" s="51"/>
      <c r="K72" s="61"/>
      <c r="L72" s="52"/>
      <c r="M72" s="51"/>
      <c r="N72" s="51">
        <v>2</v>
      </c>
      <c r="O72" s="61">
        <v>7</v>
      </c>
      <c r="P72" s="52"/>
      <c r="Q72" s="51"/>
      <c r="R72" s="51">
        <v>2</v>
      </c>
      <c r="S72" s="61">
        <v>7</v>
      </c>
      <c r="T72" s="52"/>
      <c r="U72" s="51"/>
      <c r="V72" s="51"/>
      <c r="W72" s="61"/>
    </row>
    <row r="73" spans="1:23" ht="29" customHeight="1" x14ac:dyDescent="0.35">
      <c r="A73" s="53">
        <v>3</v>
      </c>
      <c r="B73" s="51">
        <v>3</v>
      </c>
      <c r="C73" s="2" t="s">
        <v>140</v>
      </c>
      <c r="D73" s="52"/>
      <c r="E73" s="51"/>
      <c r="F73" s="51">
        <v>4</v>
      </c>
      <c r="G73" s="61">
        <v>5</v>
      </c>
      <c r="H73" s="52"/>
      <c r="I73" s="51">
        <v>7</v>
      </c>
      <c r="J73" s="51"/>
      <c r="K73" s="61"/>
      <c r="L73" s="52"/>
      <c r="M73" s="51"/>
      <c r="N73" s="51">
        <v>2</v>
      </c>
      <c r="O73" s="61">
        <v>7</v>
      </c>
      <c r="P73" s="52"/>
      <c r="Q73" s="51"/>
      <c r="R73" s="51">
        <v>2</v>
      </c>
      <c r="S73" s="61">
        <v>7</v>
      </c>
      <c r="T73" s="52"/>
      <c r="U73" s="51"/>
      <c r="V73" s="51"/>
      <c r="W73" s="61"/>
    </row>
    <row r="74" spans="1:23" ht="29" customHeight="1" x14ac:dyDescent="0.35">
      <c r="A74" s="53">
        <v>3</v>
      </c>
      <c r="B74" s="51">
        <v>3</v>
      </c>
      <c r="C74" s="2" t="s">
        <v>141</v>
      </c>
      <c r="D74" s="52"/>
      <c r="E74" s="51"/>
      <c r="F74" s="51">
        <v>2</v>
      </c>
      <c r="G74" s="61">
        <v>6</v>
      </c>
      <c r="H74" s="52"/>
      <c r="I74" s="51">
        <v>6</v>
      </c>
      <c r="J74" s="51"/>
      <c r="K74" s="61"/>
      <c r="L74" s="52"/>
      <c r="M74" s="51"/>
      <c r="N74" s="51">
        <v>2</v>
      </c>
      <c r="O74" s="61">
        <v>6</v>
      </c>
      <c r="P74" s="52"/>
      <c r="Q74" s="51"/>
      <c r="R74" s="51">
        <v>2</v>
      </c>
      <c r="S74" s="61">
        <v>6</v>
      </c>
      <c r="T74" s="52"/>
      <c r="U74" s="51"/>
      <c r="V74" s="51"/>
      <c r="W74" s="61"/>
    </row>
    <row r="75" spans="1:23" ht="29" customHeight="1" x14ac:dyDescent="0.35">
      <c r="A75" s="53">
        <v>3</v>
      </c>
      <c r="B75" s="51">
        <v>4</v>
      </c>
      <c r="C75" s="2" t="s">
        <v>194</v>
      </c>
      <c r="D75" s="52"/>
      <c r="E75" s="51"/>
      <c r="F75" s="51">
        <v>2</v>
      </c>
      <c r="G75" s="61">
        <v>5</v>
      </c>
      <c r="H75" s="52"/>
      <c r="I75" s="51">
        <v>7</v>
      </c>
      <c r="J75" s="51"/>
      <c r="K75" s="61"/>
      <c r="L75" s="52"/>
      <c r="M75" s="51">
        <v>1</v>
      </c>
      <c r="N75" s="51">
        <v>1</v>
      </c>
      <c r="O75" s="61">
        <v>5</v>
      </c>
      <c r="P75" s="52"/>
      <c r="Q75" s="51"/>
      <c r="R75" s="51">
        <v>2</v>
      </c>
      <c r="S75" s="61">
        <v>6</v>
      </c>
      <c r="T75" s="52"/>
      <c r="U75" s="51"/>
      <c r="V75" s="51"/>
      <c r="W75" s="61"/>
    </row>
    <row r="76" spans="1:23" ht="51" customHeight="1" x14ac:dyDescent="0.35">
      <c r="A76" s="53">
        <v>3</v>
      </c>
      <c r="B76" s="51">
        <v>4</v>
      </c>
      <c r="C76" s="2" t="s">
        <v>195</v>
      </c>
      <c r="D76" s="52"/>
      <c r="E76" s="51">
        <v>1</v>
      </c>
      <c r="F76" s="51">
        <v>1</v>
      </c>
      <c r="G76" s="61">
        <v>5</v>
      </c>
      <c r="H76" s="52"/>
      <c r="I76" s="51">
        <v>7</v>
      </c>
      <c r="J76" s="51"/>
      <c r="K76" s="61"/>
      <c r="L76" s="52"/>
      <c r="M76" s="51"/>
      <c r="N76" s="51">
        <v>2</v>
      </c>
      <c r="O76" s="61">
        <v>6</v>
      </c>
      <c r="P76" s="52"/>
      <c r="Q76" s="51"/>
      <c r="R76" s="51">
        <v>3</v>
      </c>
      <c r="S76" s="61">
        <v>5</v>
      </c>
      <c r="T76" s="52"/>
      <c r="U76" s="51"/>
      <c r="V76" s="51"/>
      <c r="W76" s="61"/>
    </row>
    <row r="77" spans="1:23" ht="58.5" customHeight="1" x14ac:dyDescent="0.35">
      <c r="A77" s="53">
        <v>3</v>
      </c>
      <c r="B77" s="51">
        <v>4</v>
      </c>
      <c r="C77" s="2" t="s">
        <v>196</v>
      </c>
      <c r="D77" s="52"/>
      <c r="E77" s="51"/>
      <c r="F77" s="51">
        <v>2</v>
      </c>
      <c r="G77" s="61">
        <v>5</v>
      </c>
      <c r="H77" s="52"/>
      <c r="I77" s="51">
        <v>7</v>
      </c>
      <c r="J77" s="51"/>
      <c r="K77" s="61"/>
      <c r="L77" s="52"/>
      <c r="M77" s="51"/>
      <c r="N77" s="51">
        <v>1</v>
      </c>
      <c r="O77" s="61">
        <v>6</v>
      </c>
      <c r="P77" s="52"/>
      <c r="Q77" s="51"/>
      <c r="R77" s="51">
        <v>2</v>
      </c>
      <c r="S77" s="61">
        <v>6</v>
      </c>
      <c r="T77" s="52"/>
      <c r="U77" s="51"/>
      <c r="V77" s="51"/>
      <c r="W77" s="61"/>
    </row>
    <row r="78" spans="1:23" ht="50" customHeight="1" x14ac:dyDescent="0.35">
      <c r="A78" s="53">
        <v>3</v>
      </c>
      <c r="B78" s="51">
        <v>4</v>
      </c>
      <c r="C78" s="2" t="s">
        <v>197</v>
      </c>
      <c r="D78" s="52"/>
      <c r="E78" s="51"/>
      <c r="F78" s="51">
        <v>3</v>
      </c>
      <c r="G78" s="61">
        <v>4</v>
      </c>
      <c r="H78" s="52"/>
      <c r="I78" s="51">
        <v>7</v>
      </c>
      <c r="J78" s="51"/>
      <c r="K78" s="61"/>
      <c r="L78" s="52"/>
      <c r="M78" s="51"/>
      <c r="N78" s="51">
        <v>2</v>
      </c>
      <c r="O78" s="61">
        <v>6</v>
      </c>
      <c r="P78" s="52"/>
      <c r="Q78" s="51"/>
      <c r="R78" s="51">
        <v>2</v>
      </c>
      <c r="S78" s="61">
        <v>6</v>
      </c>
      <c r="T78" s="52"/>
      <c r="U78" s="51"/>
      <c r="V78" s="51"/>
      <c r="W78" s="61"/>
    </row>
    <row r="79" spans="1:23" ht="66" customHeight="1" x14ac:dyDescent="0.35">
      <c r="A79" s="53">
        <v>3</v>
      </c>
      <c r="B79" s="51">
        <v>5</v>
      </c>
      <c r="C79" s="2" t="s">
        <v>441</v>
      </c>
      <c r="D79" s="52"/>
      <c r="E79" s="51">
        <v>1</v>
      </c>
      <c r="F79" s="51">
        <v>2</v>
      </c>
      <c r="G79" s="61">
        <v>4</v>
      </c>
      <c r="H79" s="52"/>
      <c r="I79" s="51">
        <v>7</v>
      </c>
      <c r="J79" s="51"/>
      <c r="K79" s="61"/>
      <c r="L79" s="52"/>
      <c r="M79" s="51"/>
      <c r="N79" s="51">
        <v>1</v>
      </c>
      <c r="O79" s="61">
        <v>4</v>
      </c>
      <c r="P79" s="52"/>
      <c r="Q79" s="51"/>
      <c r="R79" s="51"/>
      <c r="S79" s="61">
        <v>5</v>
      </c>
      <c r="T79" s="52"/>
      <c r="U79" s="51"/>
      <c r="V79" s="51"/>
      <c r="W79" s="61"/>
    </row>
    <row r="80" spans="1:23" ht="51.5" customHeight="1" x14ac:dyDescent="0.35">
      <c r="A80" s="53">
        <v>3</v>
      </c>
      <c r="B80" s="51">
        <v>5</v>
      </c>
      <c r="C80" s="2" t="s">
        <v>442</v>
      </c>
      <c r="D80" s="52"/>
      <c r="E80" s="51">
        <v>1</v>
      </c>
      <c r="F80" s="51">
        <v>1</v>
      </c>
      <c r="G80" s="61">
        <v>5</v>
      </c>
      <c r="H80" s="52"/>
      <c r="I80" s="51">
        <v>7</v>
      </c>
      <c r="J80" s="51"/>
      <c r="K80" s="61"/>
      <c r="L80" s="52"/>
      <c r="M80" s="51"/>
      <c r="N80" s="51">
        <v>1</v>
      </c>
      <c r="O80" s="61">
        <v>5</v>
      </c>
      <c r="P80" s="52"/>
      <c r="Q80" s="51">
        <v>1</v>
      </c>
      <c r="R80" s="51">
        <v>1</v>
      </c>
      <c r="S80" s="61">
        <v>5</v>
      </c>
      <c r="T80" s="52"/>
      <c r="U80" s="51"/>
      <c r="V80" s="51"/>
      <c r="W80" s="61"/>
    </row>
    <row r="81" spans="1:29" ht="29" customHeight="1" x14ac:dyDescent="0.35">
      <c r="A81" s="53">
        <v>3</v>
      </c>
      <c r="B81" s="51">
        <v>5</v>
      </c>
      <c r="C81" s="2" t="s">
        <v>443</v>
      </c>
      <c r="D81" s="52"/>
      <c r="E81" s="51"/>
      <c r="F81" s="51">
        <v>2</v>
      </c>
      <c r="G81" s="61">
        <v>4</v>
      </c>
      <c r="H81" s="52"/>
      <c r="I81" s="51">
        <v>6</v>
      </c>
      <c r="J81" s="51"/>
      <c r="K81" s="61"/>
      <c r="L81" s="52"/>
      <c r="M81" s="51"/>
      <c r="N81" s="51">
        <v>1</v>
      </c>
      <c r="O81" s="61">
        <v>5</v>
      </c>
      <c r="P81" s="52"/>
      <c r="Q81" s="51"/>
      <c r="R81" s="51">
        <v>1</v>
      </c>
      <c r="S81" s="61">
        <v>5</v>
      </c>
      <c r="T81" s="52"/>
      <c r="U81" s="51"/>
      <c r="V81" s="51"/>
      <c r="W81" s="61"/>
    </row>
    <row r="82" spans="1:29" ht="29" customHeight="1" x14ac:dyDescent="0.35">
      <c r="A82" s="53">
        <v>3</v>
      </c>
      <c r="B82" s="51">
        <v>5</v>
      </c>
      <c r="C82" s="2" t="s">
        <v>230</v>
      </c>
      <c r="D82" s="52"/>
      <c r="E82" s="51">
        <v>1</v>
      </c>
      <c r="F82" s="51">
        <v>1</v>
      </c>
      <c r="G82" s="61">
        <v>4</v>
      </c>
      <c r="H82" s="52"/>
      <c r="I82" s="51">
        <v>6</v>
      </c>
      <c r="J82" s="51"/>
      <c r="K82" s="61"/>
      <c r="L82" s="52"/>
      <c r="M82" s="51"/>
      <c r="N82" s="51"/>
      <c r="O82" s="61"/>
      <c r="P82" s="52"/>
      <c r="Q82" s="51"/>
      <c r="R82" s="51"/>
      <c r="S82" s="61"/>
      <c r="T82" s="52"/>
      <c r="U82" s="51"/>
      <c r="V82" s="51">
        <v>1</v>
      </c>
      <c r="W82" s="61">
        <v>5</v>
      </c>
    </row>
    <row r="83" spans="1:29" ht="29" customHeight="1" x14ac:dyDescent="0.35">
      <c r="A83" s="81">
        <v>4</v>
      </c>
      <c r="B83" s="57">
        <v>1</v>
      </c>
      <c r="C83" s="82" t="s">
        <v>11</v>
      </c>
      <c r="D83" s="56"/>
      <c r="E83" s="57">
        <v>1</v>
      </c>
      <c r="F83" s="57">
        <v>1</v>
      </c>
      <c r="G83" s="58">
        <v>4</v>
      </c>
      <c r="H83" s="56"/>
      <c r="I83" s="57">
        <v>6</v>
      </c>
      <c r="J83" s="57"/>
      <c r="K83" s="57"/>
      <c r="L83" s="56"/>
      <c r="M83" s="57"/>
      <c r="N83" s="57"/>
      <c r="O83" s="57"/>
      <c r="P83" s="56"/>
      <c r="Q83" s="57"/>
      <c r="R83" s="57"/>
      <c r="S83" s="58"/>
      <c r="T83" s="56"/>
      <c r="U83" s="57"/>
      <c r="V83" s="57"/>
      <c r="W83" s="58">
        <v>6</v>
      </c>
      <c r="AA83">
        <v>6</v>
      </c>
      <c r="AC83">
        <v>6</v>
      </c>
    </row>
    <row r="84" spans="1:29" ht="29" customHeight="1" x14ac:dyDescent="0.35">
      <c r="A84" s="53">
        <v>4</v>
      </c>
      <c r="B84" s="51">
        <v>1</v>
      </c>
      <c r="C84" s="2" t="s">
        <v>268</v>
      </c>
      <c r="D84" s="52"/>
      <c r="E84" s="51"/>
      <c r="F84" s="51">
        <v>2</v>
      </c>
      <c r="G84" s="61">
        <v>4</v>
      </c>
      <c r="H84" s="52"/>
      <c r="I84" s="51">
        <v>5</v>
      </c>
      <c r="J84" s="51"/>
      <c r="K84" s="51"/>
      <c r="L84" s="52"/>
      <c r="M84" s="51"/>
      <c r="N84" s="51">
        <v>1</v>
      </c>
      <c r="O84" s="51">
        <v>5</v>
      </c>
      <c r="P84" s="52"/>
      <c r="Q84" s="51"/>
      <c r="R84" s="51">
        <v>1</v>
      </c>
      <c r="S84" s="61">
        <v>4</v>
      </c>
      <c r="T84" s="52"/>
      <c r="U84" s="51"/>
      <c r="V84" s="51"/>
      <c r="W84" s="61"/>
    </row>
    <row r="85" spans="1:29" ht="29" customHeight="1" x14ac:dyDescent="0.35">
      <c r="A85" s="53">
        <v>4</v>
      </c>
      <c r="B85" s="51">
        <v>1</v>
      </c>
      <c r="C85" s="2" t="s">
        <v>16</v>
      </c>
      <c r="D85" s="52"/>
      <c r="E85" s="51"/>
      <c r="F85" s="51">
        <v>1</v>
      </c>
      <c r="G85" s="61">
        <v>4</v>
      </c>
      <c r="H85" s="52"/>
      <c r="I85" s="51">
        <v>6</v>
      </c>
      <c r="J85" s="51"/>
      <c r="K85" s="51"/>
      <c r="L85" s="52"/>
      <c r="M85" s="51"/>
      <c r="N85" s="51">
        <v>2</v>
      </c>
      <c r="O85" s="51">
        <v>4</v>
      </c>
      <c r="P85" s="52"/>
      <c r="Q85" s="51"/>
      <c r="R85" s="51">
        <v>1</v>
      </c>
      <c r="S85" s="61">
        <v>5</v>
      </c>
      <c r="T85" s="52"/>
      <c r="U85" s="51"/>
      <c r="V85" s="51"/>
      <c r="W85" s="61"/>
    </row>
    <row r="86" spans="1:29" ht="29" customHeight="1" x14ac:dyDescent="0.35">
      <c r="A86" s="53">
        <v>4</v>
      </c>
      <c r="B86" s="51">
        <v>1</v>
      </c>
      <c r="C86" s="2" t="s">
        <v>17</v>
      </c>
      <c r="D86" s="52"/>
      <c r="E86" s="51"/>
      <c r="F86" s="51">
        <v>1</v>
      </c>
      <c r="G86" s="61">
        <v>5</v>
      </c>
      <c r="H86" s="52"/>
      <c r="I86" s="51">
        <v>6</v>
      </c>
      <c r="J86" s="51"/>
      <c r="K86" s="51"/>
      <c r="L86" s="52"/>
      <c r="M86" s="51"/>
      <c r="N86" s="51">
        <v>1</v>
      </c>
      <c r="O86" s="51">
        <v>5</v>
      </c>
      <c r="P86" s="52"/>
      <c r="Q86" s="51"/>
      <c r="R86" s="51">
        <v>1</v>
      </c>
      <c r="S86" s="61">
        <v>5</v>
      </c>
      <c r="T86" s="52"/>
      <c r="U86" s="51"/>
      <c r="V86" s="51"/>
      <c r="W86" s="61"/>
    </row>
    <row r="87" spans="1:29" ht="29" customHeight="1" x14ac:dyDescent="0.35">
      <c r="A87" s="53">
        <v>4</v>
      </c>
      <c r="B87" s="51">
        <v>2</v>
      </c>
      <c r="C87" s="2" t="s">
        <v>884</v>
      </c>
      <c r="D87" s="52"/>
      <c r="E87" s="51">
        <v>1</v>
      </c>
      <c r="F87" s="51">
        <v>1</v>
      </c>
      <c r="G87" s="61">
        <v>2</v>
      </c>
      <c r="H87" s="52"/>
      <c r="I87" s="51">
        <v>4</v>
      </c>
      <c r="J87" s="51"/>
      <c r="K87" s="51"/>
      <c r="L87" s="52"/>
      <c r="M87" s="51"/>
      <c r="N87" s="51">
        <v>3</v>
      </c>
      <c r="O87" s="51">
        <v>1</v>
      </c>
      <c r="P87" s="52"/>
      <c r="Q87" s="51"/>
      <c r="R87" s="51">
        <v>3</v>
      </c>
      <c r="S87" s="61">
        <v>1</v>
      </c>
      <c r="T87" s="52"/>
      <c r="U87" s="51"/>
      <c r="V87" s="51"/>
      <c r="W87" s="61"/>
    </row>
    <row r="88" spans="1:29" ht="45.5" customHeight="1" x14ac:dyDescent="0.35">
      <c r="A88" s="53">
        <v>4</v>
      </c>
      <c r="B88" s="51">
        <v>2</v>
      </c>
      <c r="C88" s="2" t="s">
        <v>885</v>
      </c>
      <c r="D88" s="52"/>
      <c r="E88" s="51"/>
      <c r="F88" s="51">
        <v>1</v>
      </c>
      <c r="G88" s="61">
        <v>3</v>
      </c>
      <c r="H88" s="52"/>
      <c r="I88" s="51">
        <v>4</v>
      </c>
      <c r="J88" s="51"/>
      <c r="K88" s="51"/>
      <c r="L88" s="52"/>
      <c r="M88" s="51"/>
      <c r="N88" s="51">
        <v>2</v>
      </c>
      <c r="O88" s="51">
        <v>2</v>
      </c>
      <c r="P88" s="52"/>
      <c r="Q88" s="51"/>
      <c r="R88" s="51">
        <v>1</v>
      </c>
      <c r="S88" s="61">
        <v>2</v>
      </c>
      <c r="T88" s="52"/>
      <c r="U88" s="51"/>
      <c r="V88" s="51"/>
      <c r="W88" s="61"/>
    </row>
    <row r="89" spans="1:29" ht="45" customHeight="1" x14ac:dyDescent="0.35">
      <c r="A89" s="53">
        <v>4</v>
      </c>
      <c r="B89" s="51">
        <v>2</v>
      </c>
      <c r="C89" s="2" t="s">
        <v>86</v>
      </c>
      <c r="D89" s="52"/>
      <c r="E89" s="51"/>
      <c r="F89" s="51">
        <v>2</v>
      </c>
      <c r="G89" s="61">
        <v>1</v>
      </c>
      <c r="H89" s="52"/>
      <c r="I89" s="51">
        <v>3</v>
      </c>
      <c r="J89" s="51"/>
      <c r="K89" s="51"/>
      <c r="L89" s="52"/>
      <c r="M89" s="51"/>
      <c r="N89" s="51">
        <v>2</v>
      </c>
      <c r="O89" s="51">
        <v>1</v>
      </c>
      <c r="P89" s="52"/>
      <c r="Q89" s="51"/>
      <c r="R89" s="51">
        <v>3</v>
      </c>
      <c r="S89" s="61"/>
      <c r="T89" s="52"/>
      <c r="U89" s="51"/>
      <c r="V89" s="51"/>
      <c r="W89" s="61"/>
    </row>
    <row r="90" spans="1:29" ht="29" customHeight="1" x14ac:dyDescent="0.35">
      <c r="A90" s="53">
        <v>4</v>
      </c>
      <c r="B90" s="51">
        <v>2</v>
      </c>
      <c r="C90" s="2" t="s">
        <v>87</v>
      </c>
      <c r="D90" s="52"/>
      <c r="E90" s="51"/>
      <c r="F90" s="51">
        <v>1</v>
      </c>
      <c r="G90" s="61">
        <v>2</v>
      </c>
      <c r="H90" s="52"/>
      <c r="I90" s="51">
        <v>2</v>
      </c>
      <c r="J90" s="51"/>
      <c r="K90" s="51"/>
      <c r="L90" s="52"/>
      <c r="M90" s="51"/>
      <c r="N90" s="51">
        <v>1</v>
      </c>
      <c r="O90" s="51">
        <v>2</v>
      </c>
      <c r="P90" s="52"/>
      <c r="Q90" s="51"/>
      <c r="R90" s="51">
        <v>1</v>
      </c>
      <c r="S90" s="61">
        <v>2</v>
      </c>
      <c r="T90" s="52"/>
      <c r="U90" s="51"/>
      <c r="V90" s="51"/>
      <c r="W90" s="61"/>
    </row>
    <row r="91" spans="1:29" ht="29" customHeight="1" x14ac:dyDescent="0.35">
      <c r="A91" s="53">
        <v>4</v>
      </c>
      <c r="B91" s="51">
        <v>2</v>
      </c>
      <c r="C91" s="2" t="s">
        <v>547</v>
      </c>
      <c r="D91" s="52"/>
      <c r="E91" s="51"/>
      <c r="F91" s="51">
        <v>1</v>
      </c>
      <c r="G91" s="61">
        <v>2</v>
      </c>
      <c r="H91" s="52"/>
      <c r="I91" s="51">
        <v>3</v>
      </c>
      <c r="J91" s="51"/>
      <c r="K91" s="51"/>
      <c r="L91" s="52"/>
      <c r="M91" s="51"/>
      <c r="N91" s="51">
        <v>1</v>
      </c>
      <c r="O91" s="51">
        <v>2</v>
      </c>
      <c r="P91" s="52"/>
      <c r="Q91" s="51"/>
      <c r="R91" s="51"/>
      <c r="S91" s="61">
        <v>2</v>
      </c>
      <c r="T91" s="52"/>
      <c r="U91" s="51"/>
      <c r="V91" s="51"/>
      <c r="W91" s="61"/>
    </row>
    <row r="92" spans="1:29" ht="29" customHeight="1" x14ac:dyDescent="0.35">
      <c r="A92" s="53">
        <v>4</v>
      </c>
      <c r="B92" s="51">
        <v>2</v>
      </c>
      <c r="C92" s="2" t="s">
        <v>886</v>
      </c>
      <c r="D92" s="52"/>
      <c r="E92" s="51">
        <v>1</v>
      </c>
      <c r="F92" s="51">
        <v>1</v>
      </c>
      <c r="G92" s="61">
        <v>2</v>
      </c>
      <c r="H92" s="52"/>
      <c r="I92" s="51">
        <v>4</v>
      </c>
      <c r="J92" s="51"/>
      <c r="K92" s="51"/>
      <c r="L92" s="52"/>
      <c r="M92" s="51"/>
      <c r="N92" s="51">
        <v>2</v>
      </c>
      <c r="O92" s="51">
        <v>2</v>
      </c>
      <c r="P92" s="52"/>
      <c r="Q92" s="51"/>
      <c r="R92" s="51">
        <v>2</v>
      </c>
      <c r="S92" s="61">
        <v>2</v>
      </c>
      <c r="T92" s="52"/>
      <c r="U92" s="51"/>
      <c r="V92" s="51"/>
      <c r="W92" s="61"/>
    </row>
    <row r="93" spans="1:29" ht="29" customHeight="1" x14ac:dyDescent="0.35">
      <c r="A93" s="53">
        <v>4</v>
      </c>
      <c r="B93" s="51">
        <v>3</v>
      </c>
      <c r="C93" s="2" t="s">
        <v>911</v>
      </c>
      <c r="D93" s="52"/>
      <c r="E93" s="51">
        <v>1</v>
      </c>
      <c r="F93" s="51"/>
      <c r="G93" s="61">
        <v>5</v>
      </c>
      <c r="H93" s="52"/>
      <c r="I93" s="51">
        <v>6</v>
      </c>
      <c r="J93" s="51"/>
      <c r="K93" s="51"/>
      <c r="L93" s="52"/>
      <c r="M93" s="51"/>
      <c r="N93" s="51">
        <v>1</v>
      </c>
      <c r="O93" s="51">
        <v>3</v>
      </c>
      <c r="P93" s="52"/>
      <c r="Q93" s="51"/>
      <c r="R93" s="51">
        <v>1</v>
      </c>
      <c r="S93" s="61">
        <v>5</v>
      </c>
      <c r="T93" s="52"/>
      <c r="U93" s="51"/>
      <c r="V93" s="51"/>
      <c r="W93" s="61"/>
    </row>
    <row r="94" spans="1:29" ht="29" customHeight="1" x14ac:dyDescent="0.35">
      <c r="A94" s="53">
        <v>4</v>
      </c>
      <c r="B94" s="51">
        <v>3</v>
      </c>
      <c r="C94" s="2" t="s">
        <v>912</v>
      </c>
      <c r="D94" s="52"/>
      <c r="E94" s="51">
        <v>2</v>
      </c>
      <c r="F94" s="51"/>
      <c r="G94" s="61">
        <v>4</v>
      </c>
      <c r="H94" s="52"/>
      <c r="I94" s="51">
        <v>6</v>
      </c>
      <c r="J94" s="51"/>
      <c r="K94" s="51"/>
      <c r="L94" s="52"/>
      <c r="M94" s="51"/>
      <c r="N94" s="51"/>
      <c r="O94" s="51">
        <v>4</v>
      </c>
      <c r="P94" s="52"/>
      <c r="Q94" s="51"/>
      <c r="R94" s="51">
        <v>2</v>
      </c>
      <c r="S94" s="61">
        <v>4</v>
      </c>
      <c r="T94" s="52"/>
      <c r="U94" s="51"/>
      <c r="V94" s="51"/>
      <c r="W94" s="61"/>
    </row>
    <row r="95" spans="1:29" ht="29" customHeight="1" x14ac:dyDescent="0.35">
      <c r="A95" s="53">
        <v>4</v>
      </c>
      <c r="B95" s="51">
        <v>3</v>
      </c>
      <c r="C95" s="2" t="s">
        <v>913</v>
      </c>
      <c r="D95" s="52"/>
      <c r="E95" s="51">
        <v>2</v>
      </c>
      <c r="F95" s="51">
        <v>1</v>
      </c>
      <c r="G95" s="61">
        <v>3</v>
      </c>
      <c r="H95" s="52"/>
      <c r="I95" s="51">
        <v>6</v>
      </c>
      <c r="J95" s="51"/>
      <c r="K95" s="51"/>
      <c r="L95" s="52"/>
      <c r="M95" s="51">
        <v>1</v>
      </c>
      <c r="N95" s="51">
        <v>1</v>
      </c>
      <c r="O95" s="51">
        <v>4</v>
      </c>
      <c r="P95" s="52"/>
      <c r="Q95" s="51"/>
      <c r="R95" s="51">
        <v>1</v>
      </c>
      <c r="S95" s="61">
        <v>3</v>
      </c>
      <c r="T95" s="52"/>
      <c r="U95" s="51"/>
      <c r="V95" s="51"/>
      <c r="W95" s="61"/>
    </row>
    <row r="96" spans="1:29" ht="45" customHeight="1" x14ac:dyDescent="0.35">
      <c r="A96" s="53">
        <v>4</v>
      </c>
      <c r="B96" s="51">
        <v>3</v>
      </c>
      <c r="C96" s="2" t="s">
        <v>138</v>
      </c>
      <c r="D96" s="52">
        <v>1</v>
      </c>
      <c r="E96" s="51"/>
      <c r="F96" s="51">
        <v>1</v>
      </c>
      <c r="G96" s="61">
        <v>4</v>
      </c>
      <c r="H96" s="52"/>
      <c r="I96" s="51">
        <v>6</v>
      </c>
      <c r="J96" s="51"/>
      <c r="K96" s="51"/>
      <c r="L96" s="52"/>
      <c r="M96" s="51"/>
      <c r="N96" s="51">
        <v>1</v>
      </c>
      <c r="O96" s="51">
        <v>5</v>
      </c>
      <c r="P96" s="52"/>
      <c r="Q96" s="51"/>
      <c r="R96" s="51">
        <v>1</v>
      </c>
      <c r="S96" s="61">
        <v>5</v>
      </c>
      <c r="T96" s="52"/>
      <c r="U96" s="51"/>
      <c r="V96" s="51"/>
      <c r="W96" s="61"/>
    </row>
    <row r="97" spans="1:23" ht="29" customHeight="1" x14ac:dyDescent="0.35">
      <c r="A97" s="53">
        <v>4</v>
      </c>
      <c r="B97" s="51">
        <v>3</v>
      </c>
      <c r="C97" s="2" t="s">
        <v>139</v>
      </c>
      <c r="D97" s="52"/>
      <c r="E97" s="51">
        <v>1</v>
      </c>
      <c r="F97" s="51">
        <v>1</v>
      </c>
      <c r="G97" s="61">
        <v>4</v>
      </c>
      <c r="H97" s="52"/>
      <c r="I97" s="51">
        <v>5</v>
      </c>
      <c r="J97" s="51"/>
      <c r="K97" s="51"/>
      <c r="L97" s="52"/>
      <c r="M97" s="51">
        <v>1</v>
      </c>
      <c r="N97" s="51">
        <v>1</v>
      </c>
      <c r="O97" s="51">
        <v>4</v>
      </c>
      <c r="P97" s="52"/>
      <c r="Q97" s="51"/>
      <c r="R97" s="51">
        <v>2</v>
      </c>
      <c r="S97" s="61">
        <v>4</v>
      </c>
      <c r="T97" s="52"/>
      <c r="U97" s="51"/>
      <c r="V97" s="51"/>
      <c r="W97" s="61"/>
    </row>
    <row r="98" spans="1:23" ht="29" customHeight="1" x14ac:dyDescent="0.35">
      <c r="A98" s="53">
        <v>4</v>
      </c>
      <c r="B98" s="51">
        <v>3</v>
      </c>
      <c r="C98" s="2" t="s">
        <v>140</v>
      </c>
      <c r="D98" s="52"/>
      <c r="E98" s="51">
        <v>1</v>
      </c>
      <c r="F98" s="51">
        <v>1</v>
      </c>
      <c r="G98" s="61">
        <v>2</v>
      </c>
      <c r="H98" s="52"/>
      <c r="I98" s="51">
        <v>4</v>
      </c>
      <c r="J98" s="51"/>
      <c r="K98" s="51"/>
      <c r="L98" s="52"/>
      <c r="M98" s="51"/>
      <c r="N98" s="51">
        <v>2</v>
      </c>
      <c r="O98" s="51">
        <v>2</v>
      </c>
      <c r="P98" s="52"/>
      <c r="Q98" s="51"/>
      <c r="R98" s="51">
        <v>2</v>
      </c>
      <c r="S98" s="61">
        <v>1</v>
      </c>
      <c r="T98" s="52"/>
      <c r="U98" s="51"/>
      <c r="V98" s="51"/>
      <c r="W98" s="61"/>
    </row>
    <row r="99" spans="1:23" ht="29" customHeight="1" x14ac:dyDescent="0.35">
      <c r="A99" s="53">
        <v>4</v>
      </c>
      <c r="B99" s="51">
        <v>3</v>
      </c>
      <c r="C99" s="2" t="s">
        <v>141</v>
      </c>
      <c r="D99" s="52"/>
      <c r="E99" s="51"/>
      <c r="F99" s="51">
        <v>2</v>
      </c>
      <c r="G99" s="61">
        <v>2</v>
      </c>
      <c r="H99" s="52"/>
      <c r="I99" s="51">
        <v>5</v>
      </c>
      <c r="J99" s="51"/>
      <c r="K99" s="51"/>
      <c r="L99" s="52"/>
      <c r="M99" s="51"/>
      <c r="N99" s="51">
        <v>1</v>
      </c>
      <c r="O99" s="51">
        <v>3</v>
      </c>
      <c r="P99" s="52"/>
      <c r="Q99" s="51"/>
      <c r="R99" s="51">
        <v>1</v>
      </c>
      <c r="S99" s="61">
        <v>3</v>
      </c>
      <c r="T99" s="52"/>
      <c r="U99" s="51"/>
      <c r="V99" s="51"/>
      <c r="W99" s="61"/>
    </row>
    <row r="100" spans="1:23" ht="29" customHeight="1" x14ac:dyDescent="0.35">
      <c r="A100" s="53">
        <v>4</v>
      </c>
      <c r="B100" s="51">
        <v>4</v>
      </c>
      <c r="C100" s="2" t="s">
        <v>194</v>
      </c>
      <c r="D100" s="52">
        <v>1</v>
      </c>
      <c r="E100" s="51"/>
      <c r="F100" s="51"/>
      <c r="G100" s="61">
        <v>3</v>
      </c>
      <c r="H100" s="52"/>
      <c r="I100" s="51">
        <v>4</v>
      </c>
      <c r="J100" s="51"/>
      <c r="K100" s="51"/>
      <c r="L100" s="52">
        <v>1</v>
      </c>
      <c r="M100" s="51"/>
      <c r="N100" s="51"/>
      <c r="O100" s="51">
        <v>3</v>
      </c>
      <c r="P100" s="52">
        <v>1</v>
      </c>
      <c r="Q100" s="51"/>
      <c r="R100" s="51"/>
      <c r="S100" s="61">
        <v>2</v>
      </c>
      <c r="T100" s="52"/>
      <c r="U100" s="51"/>
      <c r="V100" s="51"/>
      <c r="W100" s="61"/>
    </row>
    <row r="101" spans="1:23" ht="46.5" customHeight="1" x14ac:dyDescent="0.35">
      <c r="A101" s="53">
        <v>4</v>
      </c>
      <c r="B101" s="51">
        <v>4</v>
      </c>
      <c r="C101" s="2" t="s">
        <v>195</v>
      </c>
      <c r="D101" s="52">
        <v>1</v>
      </c>
      <c r="E101" s="51"/>
      <c r="F101" s="51"/>
      <c r="G101" s="61">
        <v>3</v>
      </c>
      <c r="H101" s="52"/>
      <c r="I101" s="51">
        <v>3</v>
      </c>
      <c r="J101" s="51"/>
      <c r="K101" s="51"/>
      <c r="L101" s="52">
        <v>1</v>
      </c>
      <c r="M101" s="51"/>
      <c r="N101" s="51"/>
      <c r="O101" s="51">
        <v>3</v>
      </c>
      <c r="P101" s="52">
        <v>1</v>
      </c>
      <c r="Q101" s="51"/>
      <c r="R101" s="51"/>
      <c r="S101" s="61">
        <v>3</v>
      </c>
      <c r="T101" s="52"/>
      <c r="U101" s="51"/>
      <c r="V101" s="51"/>
      <c r="W101" s="61"/>
    </row>
    <row r="102" spans="1:23" ht="58.5" customHeight="1" x14ac:dyDescent="0.35">
      <c r="A102" s="53">
        <v>4</v>
      </c>
      <c r="B102" s="51">
        <v>4</v>
      </c>
      <c r="C102" s="2" t="s">
        <v>196</v>
      </c>
      <c r="D102" s="52"/>
      <c r="E102" s="51">
        <v>1</v>
      </c>
      <c r="F102" s="51"/>
      <c r="G102" s="61">
        <v>3</v>
      </c>
      <c r="H102" s="52"/>
      <c r="I102" s="51">
        <v>4</v>
      </c>
      <c r="J102" s="51"/>
      <c r="K102" s="51"/>
      <c r="L102" s="52"/>
      <c r="M102" s="51">
        <v>1</v>
      </c>
      <c r="N102" s="51"/>
      <c r="O102" s="51">
        <v>3</v>
      </c>
      <c r="P102" s="52"/>
      <c r="Q102" s="51"/>
      <c r="R102" s="51"/>
      <c r="S102" s="61">
        <v>3</v>
      </c>
      <c r="T102" s="52"/>
      <c r="U102" s="51"/>
      <c r="V102" s="51"/>
      <c r="W102" s="61"/>
    </row>
    <row r="103" spans="1:23" ht="43.5" customHeight="1" x14ac:dyDescent="0.35">
      <c r="A103" s="53">
        <v>4</v>
      </c>
      <c r="B103" s="51">
        <v>4</v>
      </c>
      <c r="C103" s="2" t="s">
        <v>197</v>
      </c>
      <c r="D103" s="52"/>
      <c r="E103" s="51">
        <v>1</v>
      </c>
      <c r="F103" s="51"/>
      <c r="G103" s="61">
        <v>3</v>
      </c>
      <c r="H103" s="52"/>
      <c r="I103" s="51">
        <v>3</v>
      </c>
      <c r="J103" s="51"/>
      <c r="K103" s="51"/>
      <c r="L103" s="52"/>
      <c r="M103" s="51">
        <v>1</v>
      </c>
      <c r="N103" s="51"/>
      <c r="O103" s="51">
        <v>3</v>
      </c>
      <c r="P103" s="52"/>
      <c r="Q103" s="51"/>
      <c r="R103" s="51"/>
      <c r="S103" s="61">
        <v>4</v>
      </c>
      <c r="T103" s="52"/>
      <c r="U103" s="51"/>
      <c r="V103" s="51"/>
      <c r="W103" s="61"/>
    </row>
    <row r="104" spans="1:23" ht="29" customHeight="1" x14ac:dyDescent="0.35">
      <c r="A104" s="53">
        <v>4</v>
      </c>
      <c r="B104" s="51">
        <v>5</v>
      </c>
      <c r="C104" s="2" t="s">
        <v>441</v>
      </c>
      <c r="D104" s="52"/>
      <c r="E104" s="51"/>
      <c r="F104" s="51">
        <v>3</v>
      </c>
      <c r="G104" s="61">
        <v>3</v>
      </c>
      <c r="H104" s="52"/>
      <c r="I104" s="51">
        <v>6</v>
      </c>
      <c r="J104" s="51"/>
      <c r="K104" s="51"/>
      <c r="L104" s="52"/>
      <c r="M104" s="51"/>
      <c r="N104" s="51">
        <v>2</v>
      </c>
      <c r="O104" s="51">
        <v>4</v>
      </c>
      <c r="P104" s="52"/>
      <c r="Q104" s="51"/>
      <c r="R104" s="51">
        <v>2</v>
      </c>
      <c r="S104" s="61">
        <v>4</v>
      </c>
      <c r="T104" s="52"/>
      <c r="U104" s="51"/>
      <c r="V104" s="51"/>
      <c r="W104" s="61"/>
    </row>
    <row r="105" spans="1:23" ht="54.5" customHeight="1" x14ac:dyDescent="0.35">
      <c r="A105" s="53">
        <v>4</v>
      </c>
      <c r="B105" s="51">
        <v>5</v>
      </c>
      <c r="C105" s="2" t="s">
        <v>442</v>
      </c>
      <c r="D105" s="52"/>
      <c r="E105" s="51"/>
      <c r="F105" s="51">
        <v>1</v>
      </c>
      <c r="G105" s="61">
        <v>5</v>
      </c>
      <c r="H105" s="52"/>
      <c r="I105" s="51">
        <v>6</v>
      </c>
      <c r="J105" s="51"/>
      <c r="K105" s="51"/>
      <c r="L105" s="52"/>
      <c r="M105" s="51"/>
      <c r="N105" s="51">
        <v>1</v>
      </c>
      <c r="O105" s="51">
        <v>5</v>
      </c>
      <c r="P105" s="52"/>
      <c r="Q105" s="51"/>
      <c r="R105" s="51">
        <v>1</v>
      </c>
      <c r="S105" s="61">
        <v>5</v>
      </c>
      <c r="T105" s="52"/>
      <c r="U105" s="51"/>
      <c r="V105" s="51"/>
      <c r="W105" s="61"/>
    </row>
    <row r="106" spans="1:23" ht="29" customHeight="1" x14ac:dyDescent="0.35">
      <c r="A106" s="53">
        <v>4</v>
      </c>
      <c r="B106" s="51">
        <v>5</v>
      </c>
      <c r="C106" s="2" t="s">
        <v>443</v>
      </c>
      <c r="D106" s="52"/>
      <c r="E106" s="51"/>
      <c r="F106" s="51">
        <v>2</v>
      </c>
      <c r="G106" s="61">
        <v>5</v>
      </c>
      <c r="H106" s="52"/>
      <c r="I106" s="51">
        <v>6</v>
      </c>
      <c r="J106" s="51">
        <v>1</v>
      </c>
      <c r="K106" s="51"/>
      <c r="L106" s="52"/>
      <c r="M106" s="51"/>
      <c r="N106" s="51">
        <v>1</v>
      </c>
      <c r="O106" s="51">
        <v>6</v>
      </c>
      <c r="P106" s="52"/>
      <c r="Q106" s="51"/>
      <c r="R106" s="51">
        <v>1</v>
      </c>
      <c r="S106" s="61">
        <v>6</v>
      </c>
      <c r="T106" s="52"/>
      <c r="U106" s="51"/>
      <c r="V106" s="51"/>
      <c r="W106" s="61"/>
    </row>
    <row r="107" spans="1:23" ht="29" customHeight="1" x14ac:dyDescent="0.35">
      <c r="A107" s="53">
        <v>4</v>
      </c>
      <c r="B107" s="51">
        <v>5</v>
      </c>
      <c r="C107" s="2" t="s">
        <v>230</v>
      </c>
      <c r="D107" s="52"/>
      <c r="E107" s="51"/>
      <c r="F107" s="51">
        <v>2</v>
      </c>
      <c r="G107" s="61">
        <v>5</v>
      </c>
      <c r="H107" s="52"/>
      <c r="I107" s="51">
        <v>7</v>
      </c>
      <c r="J107" s="51"/>
      <c r="K107" s="51"/>
      <c r="L107" s="52"/>
      <c r="M107" s="51"/>
      <c r="N107" s="51"/>
      <c r="O107" s="51"/>
      <c r="P107" s="52"/>
      <c r="Q107" s="51"/>
      <c r="R107" s="51"/>
      <c r="S107" s="61"/>
      <c r="T107" s="52"/>
      <c r="U107" s="51"/>
      <c r="V107" s="51">
        <v>2</v>
      </c>
      <c r="W107" s="61">
        <v>5</v>
      </c>
    </row>
    <row r="108" spans="1:23" ht="29" customHeight="1" x14ac:dyDescent="0.35">
      <c r="A108" s="11"/>
      <c r="B108" s="12"/>
      <c r="C108" s="13"/>
      <c r="D108" s="64">
        <f>SUM(Table1[Not at all])</f>
        <v>3</v>
      </c>
      <c r="E108" s="64">
        <f>SUM(Table1[A little])</f>
        <v>38</v>
      </c>
      <c r="F108" s="64">
        <f>SUM(Table1[Somewhat])</f>
        <v>177</v>
      </c>
      <c r="G108" s="64">
        <f>SUM(Table1[A lot/very much])</f>
        <v>429</v>
      </c>
      <c r="H108" s="64">
        <f>SUM(Table1[Too low])</f>
        <v>1</v>
      </c>
      <c r="I108" s="64">
        <f>SUM(Table1[About right])</f>
        <v>577</v>
      </c>
      <c r="J108" s="64">
        <f>SUM(Table1[Too high])</f>
        <v>6</v>
      </c>
      <c r="K108" s="64">
        <f>SUM(Table1[Column1])</f>
        <v>0</v>
      </c>
      <c r="L108" s="64">
        <f>SUM(Table1[Not at all2])</f>
        <v>2</v>
      </c>
      <c r="M108" s="64">
        <f>SUM(Table1[A little3])</f>
        <v>15</v>
      </c>
      <c r="N108" s="64">
        <f>SUM(Table1[Somewhat4])</f>
        <v>129</v>
      </c>
      <c r="O108" s="64">
        <f>SUM(Table1[A lot/very much5])</f>
        <v>435</v>
      </c>
      <c r="P108" s="64">
        <f>SUM(Table1[Not at all6])</f>
        <v>2</v>
      </c>
      <c r="Q108" s="64">
        <f>SUM(Table1[A little7])</f>
        <v>12</v>
      </c>
      <c r="R108" s="64">
        <f>SUM(Table1[Somewhat8])</f>
        <v>110</v>
      </c>
      <c r="S108" s="64">
        <f>SUM(Table1[A lot/very much9])</f>
        <v>438</v>
      </c>
      <c r="T108" s="64">
        <f>SUM(Table1[Not at all10])</f>
        <v>0</v>
      </c>
      <c r="U108" s="64">
        <f>SUM(Table1[A little11])</f>
        <v>1</v>
      </c>
      <c r="V108" s="64">
        <f>SUM(Table1[Somewhat12])</f>
        <v>7</v>
      </c>
      <c r="W108" s="64">
        <f>SUM(Table1[A lot/very much13])</f>
        <v>35</v>
      </c>
    </row>
    <row r="109" spans="1:23" ht="29" customHeight="1" x14ac:dyDescent="0.35"/>
    <row r="110" spans="1:23" ht="29" customHeight="1" x14ac:dyDescent="0.35"/>
    <row r="111" spans="1:23" ht="29" customHeight="1" x14ac:dyDescent="0.35"/>
    <row r="112" spans="1:23" ht="29" customHeight="1" x14ac:dyDescent="0.35"/>
    <row r="113" ht="29" customHeight="1" x14ac:dyDescent="0.35"/>
    <row r="114" ht="29" customHeight="1" x14ac:dyDescent="0.35"/>
    <row r="115" ht="29" customHeight="1" x14ac:dyDescent="0.35"/>
    <row r="116" ht="29" customHeight="1" x14ac:dyDescent="0.35"/>
    <row r="117" ht="29" customHeight="1" x14ac:dyDescent="0.35"/>
    <row r="118" ht="29" customHeight="1" x14ac:dyDescent="0.35"/>
    <row r="119" ht="29" customHeight="1" x14ac:dyDescent="0.35"/>
    <row r="120" ht="29" customHeight="1" x14ac:dyDescent="0.35"/>
    <row r="121" ht="29" customHeight="1" x14ac:dyDescent="0.35"/>
    <row r="122" ht="29" customHeight="1" x14ac:dyDescent="0.35"/>
    <row r="123" ht="29" customHeight="1" x14ac:dyDescent="0.35"/>
    <row r="124" ht="29" customHeight="1" x14ac:dyDescent="0.35"/>
    <row r="125" ht="29" customHeight="1" x14ac:dyDescent="0.35"/>
    <row r="126" ht="29" customHeight="1" x14ac:dyDescent="0.35"/>
    <row r="127" ht="29" customHeight="1" x14ac:dyDescent="0.35"/>
    <row r="128" ht="29" customHeight="1" x14ac:dyDescent="0.35"/>
    <row r="129" ht="29" customHeight="1" x14ac:dyDescent="0.35"/>
    <row r="130" ht="29" customHeight="1" x14ac:dyDescent="0.35"/>
    <row r="131" ht="29" customHeight="1" x14ac:dyDescent="0.35"/>
    <row r="132" ht="29" customHeight="1" x14ac:dyDescent="0.35"/>
    <row r="133" ht="29" customHeight="1" x14ac:dyDescent="0.35"/>
    <row r="134" ht="29" customHeight="1" x14ac:dyDescent="0.35"/>
    <row r="135" ht="29" customHeight="1" x14ac:dyDescent="0.35"/>
    <row r="136" ht="29" customHeight="1" x14ac:dyDescent="0.35"/>
    <row r="137" ht="29" customHeight="1" x14ac:dyDescent="0.35"/>
    <row r="138" ht="29" customHeight="1" x14ac:dyDescent="0.35"/>
    <row r="139" ht="29" customHeight="1" x14ac:dyDescent="0.35"/>
    <row r="140" ht="29" customHeight="1" x14ac:dyDescent="0.35"/>
    <row r="141" ht="29" customHeight="1" x14ac:dyDescent="0.35"/>
    <row r="142" ht="29" customHeight="1" x14ac:dyDescent="0.35"/>
    <row r="143" ht="29" customHeight="1" x14ac:dyDescent="0.35"/>
    <row r="144" ht="29" customHeight="1" x14ac:dyDescent="0.35"/>
    <row r="145" ht="29" customHeight="1" x14ac:dyDescent="0.35"/>
    <row r="146" ht="29" customHeight="1" x14ac:dyDescent="0.35"/>
    <row r="147" ht="29" customHeight="1" x14ac:dyDescent="0.35"/>
    <row r="148" ht="29" customHeight="1" x14ac:dyDescent="0.35"/>
    <row r="149" ht="29" customHeight="1" x14ac:dyDescent="0.35"/>
    <row r="150" ht="29" customHeight="1" x14ac:dyDescent="0.35"/>
    <row r="151" ht="29" customHeight="1" x14ac:dyDescent="0.35"/>
    <row r="152" ht="29" customHeight="1" x14ac:dyDescent="0.35"/>
    <row r="153" ht="29" customHeight="1" x14ac:dyDescent="0.35"/>
    <row r="154" ht="29" customHeight="1" x14ac:dyDescent="0.35"/>
    <row r="155" ht="29" customHeight="1" x14ac:dyDescent="0.35"/>
    <row r="156" ht="29" customHeight="1" x14ac:dyDescent="0.35"/>
    <row r="157" ht="29" customHeight="1" x14ac:dyDescent="0.35"/>
    <row r="158" ht="29" customHeight="1" x14ac:dyDescent="0.35"/>
    <row r="159" ht="29" customHeight="1" x14ac:dyDescent="0.35"/>
    <row r="160" ht="29" customHeight="1" x14ac:dyDescent="0.35"/>
    <row r="161" ht="29" customHeight="1" x14ac:dyDescent="0.35"/>
    <row r="162" ht="29" customHeight="1" x14ac:dyDescent="0.35"/>
    <row r="163" ht="29" customHeight="1" x14ac:dyDescent="0.35"/>
    <row r="164" ht="29" customHeight="1" x14ac:dyDescent="0.35"/>
    <row r="165" ht="29" customHeight="1" x14ac:dyDescent="0.35"/>
    <row r="166" ht="29" customHeight="1" x14ac:dyDescent="0.35"/>
    <row r="167" ht="29" customHeight="1" x14ac:dyDescent="0.35"/>
    <row r="168" ht="29" customHeight="1" x14ac:dyDescent="0.35"/>
    <row r="169" ht="29" customHeight="1" x14ac:dyDescent="0.35"/>
    <row r="170" ht="29" customHeight="1" x14ac:dyDescent="0.35"/>
    <row r="171" ht="29" customHeight="1" x14ac:dyDescent="0.35"/>
    <row r="172" ht="29" customHeight="1" x14ac:dyDescent="0.35"/>
    <row r="173" ht="29" customHeight="1" x14ac:dyDescent="0.35"/>
    <row r="174" ht="29" customHeight="1" x14ac:dyDescent="0.35"/>
    <row r="175" ht="29" customHeight="1" x14ac:dyDescent="0.35"/>
    <row r="176" ht="29" customHeight="1" x14ac:dyDescent="0.35"/>
    <row r="177" ht="29" customHeight="1" x14ac:dyDescent="0.35"/>
    <row r="178" ht="29" customHeight="1" x14ac:dyDescent="0.35"/>
    <row r="179" ht="29" customHeight="1" x14ac:dyDescent="0.35"/>
    <row r="180" ht="29" customHeight="1" x14ac:dyDescent="0.35"/>
    <row r="181" ht="29" customHeight="1" x14ac:dyDescent="0.35"/>
    <row r="182" ht="29" customHeight="1" x14ac:dyDescent="0.35"/>
    <row r="183" ht="29" customHeight="1" x14ac:dyDescent="0.35"/>
    <row r="184" ht="29" customHeight="1" x14ac:dyDescent="0.35"/>
    <row r="185" ht="29" customHeight="1" x14ac:dyDescent="0.35"/>
    <row r="186" ht="29" customHeight="1" x14ac:dyDescent="0.35"/>
    <row r="187" ht="29" customHeight="1" x14ac:dyDescent="0.35"/>
    <row r="188" ht="29" customHeight="1" x14ac:dyDescent="0.35"/>
    <row r="189" ht="29" customHeight="1" x14ac:dyDescent="0.35"/>
    <row r="190" ht="29" customHeight="1" x14ac:dyDescent="0.35"/>
    <row r="191" ht="29" customHeight="1" x14ac:dyDescent="0.35"/>
    <row r="192" ht="29" customHeight="1" x14ac:dyDescent="0.35"/>
    <row r="193" ht="29" customHeight="1" x14ac:dyDescent="0.35"/>
    <row r="194" ht="29" customHeight="1" x14ac:dyDescent="0.35"/>
    <row r="195" ht="29" customHeight="1" x14ac:dyDescent="0.35"/>
    <row r="196" ht="29" customHeight="1" x14ac:dyDescent="0.35"/>
    <row r="197" ht="29" customHeight="1" x14ac:dyDescent="0.35"/>
    <row r="198" ht="29" customHeight="1" x14ac:dyDescent="0.35"/>
    <row r="199" ht="29" customHeight="1" x14ac:dyDescent="0.35"/>
    <row r="200" ht="29" customHeight="1" x14ac:dyDescent="0.35"/>
    <row r="201" ht="29" customHeight="1" x14ac:dyDescent="0.35"/>
    <row r="202" ht="29" customHeight="1" x14ac:dyDescent="0.35"/>
    <row r="203" ht="29" customHeight="1" x14ac:dyDescent="0.35"/>
    <row r="204" ht="29" customHeight="1" x14ac:dyDescent="0.35"/>
    <row r="205" ht="29" customHeight="1" x14ac:dyDescent="0.35"/>
    <row r="206" ht="29" customHeight="1" x14ac:dyDescent="0.35"/>
    <row r="207" ht="29" customHeight="1" x14ac:dyDescent="0.35"/>
    <row r="208" ht="29" customHeight="1" x14ac:dyDescent="0.35"/>
    <row r="209" ht="29" customHeight="1" x14ac:dyDescent="0.35"/>
    <row r="210" ht="29" customHeight="1" x14ac:dyDescent="0.35"/>
    <row r="211" ht="29" customHeight="1" x14ac:dyDescent="0.35"/>
    <row r="212" ht="29" customHeight="1" x14ac:dyDescent="0.35"/>
    <row r="213" ht="29" customHeight="1" x14ac:dyDescent="0.35"/>
    <row r="214" ht="29" customHeight="1" x14ac:dyDescent="0.35"/>
    <row r="215" ht="29" customHeight="1" x14ac:dyDescent="0.35"/>
    <row r="216" ht="29" customHeight="1" x14ac:dyDescent="0.35"/>
    <row r="217" ht="29" customHeight="1" x14ac:dyDescent="0.35"/>
    <row r="218" ht="29" customHeight="1" x14ac:dyDescent="0.35"/>
    <row r="219" ht="29" customHeight="1" x14ac:dyDescent="0.35"/>
    <row r="220" ht="29" customHeight="1" x14ac:dyDescent="0.35"/>
    <row r="221" ht="29" customHeight="1" x14ac:dyDescent="0.35"/>
    <row r="222" ht="29" customHeight="1" x14ac:dyDescent="0.35"/>
    <row r="223" ht="29" customHeight="1" x14ac:dyDescent="0.35"/>
    <row r="224" ht="29" customHeight="1" x14ac:dyDescent="0.35"/>
    <row r="225" ht="29" customHeight="1" x14ac:dyDescent="0.35"/>
    <row r="226" ht="29" customHeight="1" x14ac:dyDescent="0.35"/>
    <row r="227" ht="29" customHeight="1" x14ac:dyDescent="0.35"/>
    <row r="228" ht="29" customHeight="1" x14ac:dyDescent="0.35"/>
    <row r="229" ht="29" customHeight="1" x14ac:dyDescent="0.35"/>
    <row r="230" ht="29" customHeight="1" x14ac:dyDescent="0.35"/>
    <row r="231" ht="29" customHeight="1" x14ac:dyDescent="0.35"/>
    <row r="232" ht="29" customHeight="1" x14ac:dyDescent="0.35"/>
    <row r="233" ht="29" customHeight="1" x14ac:dyDescent="0.35"/>
    <row r="234" ht="29" customHeight="1" x14ac:dyDescent="0.35"/>
    <row r="235" ht="29" customHeight="1" x14ac:dyDescent="0.35"/>
    <row r="236" ht="29" customHeight="1" x14ac:dyDescent="0.35"/>
    <row r="237" ht="29" customHeight="1" x14ac:dyDescent="0.35"/>
    <row r="238" ht="29" customHeight="1" x14ac:dyDescent="0.35"/>
    <row r="239" ht="29" customHeight="1" x14ac:dyDescent="0.35"/>
    <row r="240" ht="29" customHeight="1" x14ac:dyDescent="0.35"/>
  </sheetData>
  <mergeCells count="5">
    <mergeCell ref="T6:W6"/>
    <mergeCell ref="D6:G6"/>
    <mergeCell ref="H6:K6"/>
    <mergeCell ref="L6:O6"/>
    <mergeCell ref="P6:S6"/>
  </mergeCell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76BCE-5915-4518-A21F-E6795682EC95}">
  <dimension ref="B2:K126"/>
  <sheetViews>
    <sheetView showGridLines="0" topLeftCell="A10" workbookViewId="0">
      <selection activeCell="C14" sqref="C14"/>
    </sheetView>
  </sheetViews>
  <sheetFormatPr defaultRowHeight="30" customHeight="1" x14ac:dyDescent="0.35"/>
  <cols>
    <col min="2" max="2" width="46.7265625" customWidth="1"/>
    <col min="3" max="12" width="20.6328125" customWidth="1"/>
  </cols>
  <sheetData>
    <row r="2" spans="2:11" ht="30" customHeight="1" thickBot="1" x14ac:dyDescent="0.4"/>
    <row r="3" spans="2:11" ht="30" customHeight="1" thickBot="1" x14ac:dyDescent="0.4">
      <c r="B3" s="4" t="s">
        <v>0</v>
      </c>
      <c r="C3" s="5" t="s">
        <v>4</v>
      </c>
      <c r="D3" s="5" t="s">
        <v>5</v>
      </c>
      <c r="E3" s="5" t="s">
        <v>6</v>
      </c>
      <c r="F3" s="6" t="s">
        <v>720</v>
      </c>
      <c r="G3" s="27" t="s">
        <v>732</v>
      </c>
      <c r="H3" s="5" t="s">
        <v>4</v>
      </c>
      <c r="I3" s="5" t="s">
        <v>5</v>
      </c>
      <c r="J3" s="5" t="s">
        <v>6</v>
      </c>
      <c r="K3" s="5" t="s">
        <v>720</v>
      </c>
    </row>
    <row r="4" spans="2:11" ht="30" customHeight="1" thickBot="1" x14ac:dyDescent="0.4">
      <c r="B4" s="7" t="s">
        <v>691</v>
      </c>
      <c r="C4" s="14">
        <v>3</v>
      </c>
      <c r="D4" s="14">
        <v>38</v>
      </c>
      <c r="E4" s="14">
        <v>177</v>
      </c>
      <c r="F4" s="15">
        <v>429</v>
      </c>
      <c r="G4" s="25">
        <f>SUM(C4:F4)</f>
        <v>647</v>
      </c>
      <c r="H4" s="35">
        <f>SUM(C4/G4)</f>
        <v>4.6367851622874804E-3</v>
      </c>
      <c r="I4" s="35">
        <f>SUM(D4/G4)</f>
        <v>5.8732612055641419E-2</v>
      </c>
      <c r="J4" s="35">
        <f>SUM(E4/G4)</f>
        <v>0.27357032457496139</v>
      </c>
      <c r="K4" s="35">
        <f>SUM(F4/G4)</f>
        <v>0.66306027820710978</v>
      </c>
    </row>
    <row r="5" spans="2:11" ht="30" customHeight="1" x14ac:dyDescent="0.35">
      <c r="B5" s="8" t="s">
        <v>692</v>
      </c>
      <c r="C5" s="16">
        <v>0</v>
      </c>
      <c r="D5" s="16">
        <v>3</v>
      </c>
      <c r="E5" s="16">
        <v>11</v>
      </c>
      <c r="F5" s="17">
        <v>16</v>
      </c>
      <c r="G5" s="25">
        <f t="shared" ref="G5:G32" si="0">SUM(C5:F5)</f>
        <v>30</v>
      </c>
      <c r="H5" s="37">
        <f t="shared" ref="H5:H32" si="1">SUM(C5/G5)</f>
        <v>0</v>
      </c>
      <c r="I5" s="37">
        <f t="shared" ref="I5:I32" si="2">SUM(D5/G5)</f>
        <v>0.1</v>
      </c>
      <c r="J5" s="37">
        <f t="shared" ref="J5:J32" si="3">SUM(E5/G5)</f>
        <v>0.36666666666666664</v>
      </c>
      <c r="K5" s="37">
        <f t="shared" ref="K5:K32" si="4">SUM(F5/G5)</f>
        <v>0.53333333333333333</v>
      </c>
    </row>
    <row r="6" spans="2:11" ht="30" customHeight="1" x14ac:dyDescent="0.35">
      <c r="B6" s="9" t="s">
        <v>693</v>
      </c>
      <c r="C6" s="20">
        <v>0</v>
      </c>
      <c r="D6" s="20">
        <v>0</v>
      </c>
      <c r="E6" s="20">
        <v>8</v>
      </c>
      <c r="F6" s="21">
        <v>20</v>
      </c>
      <c r="G6" s="25">
        <f t="shared" si="0"/>
        <v>28</v>
      </c>
      <c r="H6" s="39">
        <f t="shared" si="1"/>
        <v>0</v>
      </c>
      <c r="I6" s="39">
        <f t="shared" si="2"/>
        <v>0</v>
      </c>
      <c r="J6" s="39">
        <f t="shared" si="3"/>
        <v>0.2857142857142857</v>
      </c>
      <c r="K6" s="39">
        <f t="shared" si="4"/>
        <v>0.7142857142857143</v>
      </c>
    </row>
    <row r="7" spans="2:11" ht="30" customHeight="1" x14ac:dyDescent="0.35">
      <c r="B7" s="9" t="s">
        <v>694</v>
      </c>
      <c r="C7" s="20">
        <v>0</v>
      </c>
      <c r="D7" s="20">
        <v>2</v>
      </c>
      <c r="E7" s="20">
        <v>6</v>
      </c>
      <c r="F7" s="21">
        <v>19</v>
      </c>
      <c r="G7" s="25">
        <f t="shared" si="0"/>
        <v>27</v>
      </c>
      <c r="H7" s="39">
        <f t="shared" si="1"/>
        <v>0</v>
      </c>
      <c r="I7" s="39">
        <f t="shared" si="2"/>
        <v>7.407407407407407E-2</v>
      </c>
      <c r="J7" s="39">
        <f t="shared" si="3"/>
        <v>0.22222222222222221</v>
      </c>
      <c r="K7" s="39">
        <f t="shared" si="4"/>
        <v>0.70370370370370372</v>
      </c>
    </row>
    <row r="8" spans="2:11" ht="30" customHeight="1" x14ac:dyDescent="0.35">
      <c r="B8" s="9" t="s">
        <v>696</v>
      </c>
      <c r="C8" s="20">
        <v>0</v>
      </c>
      <c r="D8" s="20">
        <v>1</v>
      </c>
      <c r="E8" s="20">
        <v>4</v>
      </c>
      <c r="F8" s="21">
        <v>14</v>
      </c>
      <c r="G8" s="25">
        <f t="shared" si="0"/>
        <v>19</v>
      </c>
      <c r="H8" s="39">
        <f t="shared" si="1"/>
        <v>0</v>
      </c>
      <c r="I8" s="39">
        <f t="shared" si="2"/>
        <v>5.2631578947368418E-2</v>
      </c>
      <c r="J8" s="39">
        <f t="shared" si="3"/>
        <v>0.21052631578947367</v>
      </c>
      <c r="K8" s="39">
        <f t="shared" si="4"/>
        <v>0.73684210526315785</v>
      </c>
    </row>
    <row r="9" spans="2:11" ht="30" customHeight="1" x14ac:dyDescent="0.35">
      <c r="B9" s="22" t="s">
        <v>697</v>
      </c>
      <c r="C9" s="45"/>
      <c r="D9" s="45"/>
      <c r="E9" s="45"/>
      <c r="F9" s="46"/>
      <c r="G9" s="43"/>
      <c r="H9" s="47"/>
      <c r="I9" s="47"/>
      <c r="J9" s="47"/>
      <c r="K9" s="47"/>
    </row>
    <row r="10" spans="2:11" ht="30" customHeight="1" x14ac:dyDescent="0.35">
      <c r="B10" s="9" t="s">
        <v>695</v>
      </c>
      <c r="C10" s="20">
        <v>0</v>
      </c>
      <c r="D10" s="20">
        <v>2</v>
      </c>
      <c r="E10" s="20">
        <v>4</v>
      </c>
      <c r="F10" s="21">
        <v>14</v>
      </c>
      <c r="G10" s="25">
        <f t="shared" si="0"/>
        <v>20</v>
      </c>
      <c r="H10" s="39">
        <f t="shared" si="1"/>
        <v>0</v>
      </c>
      <c r="I10" s="39">
        <f t="shared" si="2"/>
        <v>0.1</v>
      </c>
      <c r="J10" s="39">
        <f t="shared" si="3"/>
        <v>0.2</v>
      </c>
      <c r="K10" s="39">
        <f t="shared" si="4"/>
        <v>0.7</v>
      </c>
    </row>
    <row r="11" spans="2:11" ht="30" customHeight="1" x14ac:dyDescent="0.35">
      <c r="B11" s="9" t="s">
        <v>698</v>
      </c>
      <c r="C11" s="20">
        <v>0</v>
      </c>
      <c r="D11" s="20">
        <v>0</v>
      </c>
      <c r="E11" s="20">
        <v>8</v>
      </c>
      <c r="F11" s="21">
        <v>19</v>
      </c>
      <c r="G11" s="25">
        <f t="shared" si="0"/>
        <v>27</v>
      </c>
      <c r="H11" s="39">
        <f t="shared" si="1"/>
        <v>0</v>
      </c>
      <c r="I11" s="39">
        <f t="shared" si="2"/>
        <v>0</v>
      </c>
      <c r="J11" s="39">
        <f t="shared" si="3"/>
        <v>0.29629629629629628</v>
      </c>
      <c r="K11" s="39">
        <f t="shared" si="4"/>
        <v>0.70370370370370372</v>
      </c>
    </row>
    <row r="12" spans="2:11" ht="30" customHeight="1" x14ac:dyDescent="0.35">
      <c r="B12" s="9" t="s">
        <v>699</v>
      </c>
      <c r="C12" s="20">
        <v>0</v>
      </c>
      <c r="D12" s="20">
        <v>0</v>
      </c>
      <c r="E12" s="20">
        <v>13</v>
      </c>
      <c r="F12" s="21">
        <v>20</v>
      </c>
      <c r="G12" s="25">
        <f t="shared" si="0"/>
        <v>33</v>
      </c>
      <c r="H12" s="39">
        <f t="shared" si="1"/>
        <v>0</v>
      </c>
      <c r="I12" s="39">
        <f t="shared" si="2"/>
        <v>0</v>
      </c>
      <c r="J12" s="39">
        <f t="shared" si="3"/>
        <v>0.39393939393939392</v>
      </c>
      <c r="K12" s="39">
        <f t="shared" si="4"/>
        <v>0.60606060606060608</v>
      </c>
    </row>
    <row r="13" spans="2:11" ht="30" customHeight="1" x14ac:dyDescent="0.35">
      <c r="B13" s="9" t="s">
        <v>700</v>
      </c>
      <c r="C13" s="20">
        <v>0</v>
      </c>
      <c r="D13" s="20">
        <v>1</v>
      </c>
      <c r="E13" s="20">
        <v>9</v>
      </c>
      <c r="F13" s="21">
        <v>17</v>
      </c>
      <c r="G13" s="25">
        <f t="shared" si="0"/>
        <v>27</v>
      </c>
      <c r="H13" s="39">
        <f t="shared" si="1"/>
        <v>0</v>
      </c>
      <c r="I13" s="39">
        <f t="shared" si="2"/>
        <v>3.7037037037037035E-2</v>
      </c>
      <c r="J13" s="39">
        <f t="shared" si="3"/>
        <v>0.33333333333333331</v>
      </c>
      <c r="K13" s="39">
        <f t="shared" si="4"/>
        <v>0.62962962962962965</v>
      </c>
    </row>
    <row r="14" spans="2:11" ht="30" customHeight="1" x14ac:dyDescent="0.35">
      <c r="B14" s="9" t="s">
        <v>701</v>
      </c>
      <c r="C14" s="20">
        <v>0</v>
      </c>
      <c r="D14" s="20">
        <v>1</v>
      </c>
      <c r="E14" s="20">
        <v>4</v>
      </c>
      <c r="F14" s="21">
        <v>22</v>
      </c>
      <c r="G14" s="25">
        <f t="shared" si="0"/>
        <v>27</v>
      </c>
      <c r="H14" s="39">
        <f t="shared" si="1"/>
        <v>0</v>
      </c>
      <c r="I14" s="39">
        <f t="shared" si="2"/>
        <v>3.7037037037037035E-2</v>
      </c>
      <c r="J14" s="39">
        <f t="shared" si="3"/>
        <v>0.14814814814814814</v>
      </c>
      <c r="K14" s="39">
        <f t="shared" si="4"/>
        <v>0.81481481481481477</v>
      </c>
    </row>
    <row r="15" spans="2:11" ht="30" customHeight="1" x14ac:dyDescent="0.35">
      <c r="B15" s="9" t="s">
        <v>702</v>
      </c>
      <c r="C15" s="20">
        <v>0</v>
      </c>
      <c r="D15" s="20">
        <v>3</v>
      </c>
      <c r="E15" s="20">
        <v>12</v>
      </c>
      <c r="F15" s="21">
        <v>14</v>
      </c>
      <c r="G15" s="25">
        <f t="shared" si="0"/>
        <v>29</v>
      </c>
      <c r="H15" s="39">
        <f t="shared" si="1"/>
        <v>0</v>
      </c>
      <c r="I15" s="39">
        <f t="shared" si="2"/>
        <v>0.10344827586206896</v>
      </c>
      <c r="J15" s="39">
        <f t="shared" si="3"/>
        <v>0.41379310344827586</v>
      </c>
      <c r="K15" s="39">
        <f t="shared" si="4"/>
        <v>0.48275862068965519</v>
      </c>
    </row>
    <row r="16" spans="2:11" ht="30" customHeight="1" x14ac:dyDescent="0.35">
      <c r="B16" s="9" t="s">
        <v>703</v>
      </c>
      <c r="C16" s="20">
        <v>0</v>
      </c>
      <c r="D16" s="20">
        <v>3</v>
      </c>
      <c r="E16" s="20">
        <v>5</v>
      </c>
      <c r="F16" s="21">
        <v>21</v>
      </c>
      <c r="G16" s="25">
        <f t="shared" si="0"/>
        <v>29</v>
      </c>
      <c r="H16" s="39">
        <f t="shared" si="1"/>
        <v>0</v>
      </c>
      <c r="I16" s="39">
        <f t="shared" si="2"/>
        <v>0.10344827586206896</v>
      </c>
      <c r="J16" s="39">
        <f t="shared" si="3"/>
        <v>0.17241379310344829</v>
      </c>
      <c r="K16" s="39">
        <f t="shared" si="4"/>
        <v>0.72413793103448276</v>
      </c>
    </row>
    <row r="17" spans="2:11" ht="30" customHeight="1" x14ac:dyDescent="0.35">
      <c r="B17" s="9" t="s">
        <v>704</v>
      </c>
      <c r="C17" s="20">
        <v>0</v>
      </c>
      <c r="D17" s="20">
        <v>5</v>
      </c>
      <c r="E17" s="20">
        <v>8</v>
      </c>
      <c r="F17" s="21">
        <v>16</v>
      </c>
      <c r="G17" s="25">
        <f t="shared" si="0"/>
        <v>29</v>
      </c>
      <c r="H17" s="39">
        <f t="shared" si="1"/>
        <v>0</v>
      </c>
      <c r="I17" s="39">
        <f t="shared" si="2"/>
        <v>0.17241379310344829</v>
      </c>
      <c r="J17" s="39">
        <f t="shared" si="3"/>
        <v>0.27586206896551724</v>
      </c>
      <c r="K17" s="39">
        <f t="shared" si="4"/>
        <v>0.55172413793103448</v>
      </c>
    </row>
    <row r="18" spans="2:11" ht="30" customHeight="1" x14ac:dyDescent="0.35">
      <c r="B18" s="9" t="s">
        <v>706</v>
      </c>
      <c r="C18" s="20">
        <v>1</v>
      </c>
      <c r="D18" s="20">
        <v>1</v>
      </c>
      <c r="E18" s="20">
        <v>6</v>
      </c>
      <c r="F18" s="21">
        <v>22</v>
      </c>
      <c r="G18" s="25">
        <f t="shared" si="0"/>
        <v>30</v>
      </c>
      <c r="H18" s="39">
        <f t="shared" si="1"/>
        <v>3.3333333333333333E-2</v>
      </c>
      <c r="I18" s="39">
        <f t="shared" si="2"/>
        <v>3.3333333333333333E-2</v>
      </c>
      <c r="J18" s="39">
        <f t="shared" si="3"/>
        <v>0.2</v>
      </c>
      <c r="K18" s="39">
        <f t="shared" si="4"/>
        <v>0.73333333333333328</v>
      </c>
    </row>
    <row r="19" spans="2:11" ht="30" customHeight="1" x14ac:dyDescent="0.35">
      <c r="B19" s="9" t="s">
        <v>705</v>
      </c>
      <c r="C19" s="20">
        <v>0</v>
      </c>
      <c r="D19" s="20">
        <v>2</v>
      </c>
      <c r="E19" s="20">
        <v>8</v>
      </c>
      <c r="F19" s="21">
        <v>18</v>
      </c>
      <c r="G19" s="25">
        <f t="shared" si="0"/>
        <v>28</v>
      </c>
      <c r="H19" s="39">
        <f t="shared" si="1"/>
        <v>0</v>
      </c>
      <c r="I19" s="39">
        <f t="shared" si="2"/>
        <v>7.1428571428571425E-2</v>
      </c>
      <c r="J19" s="39">
        <f t="shared" si="3"/>
        <v>0.2857142857142857</v>
      </c>
      <c r="K19" s="39">
        <f t="shared" si="4"/>
        <v>0.6428571428571429</v>
      </c>
    </row>
    <row r="20" spans="2:11" ht="30" customHeight="1" x14ac:dyDescent="0.35">
      <c r="B20" s="9" t="s">
        <v>707</v>
      </c>
      <c r="C20" s="20">
        <v>0</v>
      </c>
      <c r="D20" s="20">
        <v>2</v>
      </c>
      <c r="E20" s="20">
        <v>12</v>
      </c>
      <c r="F20" s="21">
        <v>13</v>
      </c>
      <c r="G20" s="25">
        <f t="shared" si="0"/>
        <v>27</v>
      </c>
      <c r="H20" s="39">
        <f t="shared" si="1"/>
        <v>0</v>
      </c>
      <c r="I20" s="39">
        <f t="shared" si="2"/>
        <v>7.407407407407407E-2</v>
      </c>
      <c r="J20" s="39">
        <f t="shared" si="3"/>
        <v>0.44444444444444442</v>
      </c>
      <c r="K20" s="39">
        <f t="shared" si="4"/>
        <v>0.48148148148148145</v>
      </c>
    </row>
    <row r="21" spans="2:11" ht="30" customHeight="1" x14ac:dyDescent="0.35">
      <c r="B21" s="9" t="s">
        <v>708</v>
      </c>
      <c r="C21" s="20">
        <v>0</v>
      </c>
      <c r="D21" s="20">
        <v>3</v>
      </c>
      <c r="E21" s="20">
        <v>7</v>
      </c>
      <c r="F21" s="21">
        <v>15</v>
      </c>
      <c r="G21" s="25">
        <f t="shared" si="0"/>
        <v>25</v>
      </c>
      <c r="H21" s="39">
        <f t="shared" si="1"/>
        <v>0</v>
      </c>
      <c r="I21" s="39">
        <f t="shared" si="2"/>
        <v>0.12</v>
      </c>
      <c r="J21" s="39">
        <f t="shared" si="3"/>
        <v>0.28000000000000003</v>
      </c>
      <c r="K21" s="39">
        <f t="shared" si="4"/>
        <v>0.6</v>
      </c>
    </row>
    <row r="22" spans="2:11" ht="30" customHeight="1" x14ac:dyDescent="0.35">
      <c r="B22" s="9" t="s">
        <v>709</v>
      </c>
      <c r="C22" s="20">
        <v>1</v>
      </c>
      <c r="D22" s="20">
        <v>0</v>
      </c>
      <c r="E22" s="20">
        <v>6</v>
      </c>
      <c r="F22" s="21">
        <v>18</v>
      </c>
      <c r="G22" s="25">
        <f t="shared" si="0"/>
        <v>25</v>
      </c>
      <c r="H22" s="39">
        <f t="shared" si="1"/>
        <v>0.04</v>
      </c>
      <c r="I22" s="39">
        <f t="shared" si="2"/>
        <v>0</v>
      </c>
      <c r="J22" s="39">
        <f t="shared" si="3"/>
        <v>0.24</v>
      </c>
      <c r="K22" s="39">
        <f t="shared" si="4"/>
        <v>0.72</v>
      </c>
    </row>
    <row r="23" spans="2:11" ht="30" customHeight="1" x14ac:dyDescent="0.35">
      <c r="B23" s="9" t="s">
        <v>710</v>
      </c>
      <c r="C23" s="20">
        <v>1</v>
      </c>
      <c r="D23" s="20">
        <v>2</v>
      </c>
      <c r="E23" s="20">
        <v>2</v>
      </c>
      <c r="F23" s="21">
        <v>18</v>
      </c>
      <c r="G23" s="25">
        <f t="shared" si="0"/>
        <v>23</v>
      </c>
      <c r="H23" s="39">
        <f t="shared" si="1"/>
        <v>4.3478260869565216E-2</v>
      </c>
      <c r="I23" s="39">
        <f t="shared" si="2"/>
        <v>8.6956521739130432E-2</v>
      </c>
      <c r="J23" s="39">
        <f t="shared" si="3"/>
        <v>8.6956521739130432E-2</v>
      </c>
      <c r="K23" s="39">
        <f t="shared" si="4"/>
        <v>0.78260869565217395</v>
      </c>
    </row>
    <row r="24" spans="2:11" ht="30" customHeight="1" x14ac:dyDescent="0.35">
      <c r="B24" s="9" t="s">
        <v>711</v>
      </c>
      <c r="C24" s="20">
        <v>0</v>
      </c>
      <c r="D24" s="20">
        <v>1</v>
      </c>
      <c r="E24" s="20">
        <v>4</v>
      </c>
      <c r="F24" s="21">
        <v>19</v>
      </c>
      <c r="G24" s="25">
        <f t="shared" si="0"/>
        <v>24</v>
      </c>
      <c r="H24" s="39">
        <f t="shared" si="1"/>
        <v>0</v>
      </c>
      <c r="I24" s="39">
        <f t="shared" si="2"/>
        <v>4.1666666666666664E-2</v>
      </c>
      <c r="J24" s="39">
        <f t="shared" si="3"/>
        <v>0.16666666666666666</v>
      </c>
      <c r="K24" s="39">
        <f t="shared" si="4"/>
        <v>0.79166666666666663</v>
      </c>
    </row>
    <row r="25" spans="2:11" ht="30" customHeight="1" x14ac:dyDescent="0.35">
      <c r="B25" s="9" t="s">
        <v>712</v>
      </c>
      <c r="C25" s="20">
        <v>0</v>
      </c>
      <c r="D25" s="20">
        <v>1</v>
      </c>
      <c r="E25" s="20">
        <v>5</v>
      </c>
      <c r="F25" s="21">
        <v>17</v>
      </c>
      <c r="G25" s="25">
        <f t="shared" si="0"/>
        <v>23</v>
      </c>
      <c r="H25" s="39">
        <f t="shared" si="1"/>
        <v>0</v>
      </c>
      <c r="I25" s="39">
        <f t="shared" si="2"/>
        <v>4.3478260869565216E-2</v>
      </c>
      <c r="J25" s="39">
        <f t="shared" si="3"/>
        <v>0.21739130434782608</v>
      </c>
      <c r="K25" s="39">
        <f t="shared" si="4"/>
        <v>0.73913043478260865</v>
      </c>
    </row>
    <row r="26" spans="2:11" ht="30" customHeight="1" x14ac:dyDescent="0.35">
      <c r="B26" s="9" t="s">
        <v>713</v>
      </c>
      <c r="C26" s="20">
        <v>0</v>
      </c>
      <c r="D26" s="20">
        <v>2</v>
      </c>
      <c r="E26" s="20">
        <v>4</v>
      </c>
      <c r="F26" s="21">
        <v>20</v>
      </c>
      <c r="G26" s="25">
        <f t="shared" si="0"/>
        <v>26</v>
      </c>
      <c r="H26" s="39">
        <f t="shared" si="1"/>
        <v>0</v>
      </c>
      <c r="I26" s="39">
        <f t="shared" si="2"/>
        <v>7.6923076923076927E-2</v>
      </c>
      <c r="J26" s="39">
        <f t="shared" si="3"/>
        <v>0.15384615384615385</v>
      </c>
      <c r="K26" s="39">
        <f t="shared" si="4"/>
        <v>0.76923076923076927</v>
      </c>
    </row>
    <row r="27" spans="2:11" ht="30" customHeight="1" x14ac:dyDescent="0.35">
      <c r="B27" s="9" t="s">
        <v>714</v>
      </c>
      <c r="C27" s="20">
        <v>0</v>
      </c>
      <c r="D27" s="20">
        <v>0</v>
      </c>
      <c r="E27" s="20">
        <v>2</v>
      </c>
      <c r="F27" s="21">
        <v>11</v>
      </c>
      <c r="G27" s="25">
        <f t="shared" si="0"/>
        <v>13</v>
      </c>
      <c r="H27" s="39">
        <f t="shared" si="1"/>
        <v>0</v>
      </c>
      <c r="I27" s="39">
        <f t="shared" si="2"/>
        <v>0</v>
      </c>
      <c r="J27" s="39">
        <f t="shared" si="3"/>
        <v>0.15384615384615385</v>
      </c>
      <c r="K27" s="39">
        <f t="shared" si="4"/>
        <v>0.84615384615384615</v>
      </c>
    </row>
    <row r="28" spans="2:11" ht="30" customHeight="1" x14ac:dyDescent="0.35">
      <c r="B28" s="9" t="s">
        <v>715</v>
      </c>
      <c r="C28" s="20">
        <v>0</v>
      </c>
      <c r="D28" s="20">
        <v>1</v>
      </c>
      <c r="E28" s="20">
        <v>6</v>
      </c>
      <c r="F28" s="21">
        <v>19</v>
      </c>
      <c r="G28" s="25">
        <f t="shared" si="0"/>
        <v>26</v>
      </c>
      <c r="H28" s="39">
        <f t="shared" si="1"/>
        <v>0</v>
      </c>
      <c r="I28" s="39">
        <f t="shared" si="2"/>
        <v>3.8461538461538464E-2</v>
      </c>
      <c r="J28" s="39">
        <f t="shared" si="3"/>
        <v>0.23076923076923078</v>
      </c>
      <c r="K28" s="39">
        <f t="shared" si="4"/>
        <v>0.73076923076923073</v>
      </c>
    </row>
    <row r="29" spans="2:11" ht="30" customHeight="1" x14ac:dyDescent="0.35">
      <c r="B29" s="9" t="s">
        <v>716</v>
      </c>
      <c r="C29" s="20">
        <v>0</v>
      </c>
      <c r="D29" s="20">
        <v>0</v>
      </c>
      <c r="E29" s="20">
        <v>5</v>
      </c>
      <c r="F29" s="21">
        <v>2</v>
      </c>
      <c r="G29" s="25">
        <f t="shared" si="0"/>
        <v>7</v>
      </c>
      <c r="H29" s="39">
        <f t="shared" si="1"/>
        <v>0</v>
      </c>
      <c r="I29" s="39">
        <f t="shared" si="2"/>
        <v>0</v>
      </c>
      <c r="J29" s="39">
        <f t="shared" si="3"/>
        <v>0.7142857142857143</v>
      </c>
      <c r="K29" s="39">
        <f t="shared" si="4"/>
        <v>0.2857142857142857</v>
      </c>
    </row>
    <row r="30" spans="2:11" ht="30" customHeight="1" x14ac:dyDescent="0.35">
      <c r="B30" s="9" t="s">
        <v>717</v>
      </c>
      <c r="C30" s="20">
        <v>0</v>
      </c>
      <c r="D30" s="20">
        <v>0</v>
      </c>
      <c r="E30" s="20">
        <v>9</v>
      </c>
      <c r="F30" s="21">
        <v>9</v>
      </c>
      <c r="G30" s="25">
        <f t="shared" si="0"/>
        <v>18</v>
      </c>
      <c r="H30" s="39">
        <f t="shared" si="1"/>
        <v>0</v>
      </c>
      <c r="I30" s="39">
        <f t="shared" si="2"/>
        <v>0</v>
      </c>
      <c r="J30" s="39">
        <f t="shared" si="3"/>
        <v>0.5</v>
      </c>
      <c r="K30" s="39">
        <f t="shared" si="4"/>
        <v>0.5</v>
      </c>
    </row>
    <row r="31" spans="2:11" ht="30" customHeight="1" x14ac:dyDescent="0.35">
      <c r="B31" s="9" t="s">
        <v>718</v>
      </c>
      <c r="C31" s="20">
        <v>0</v>
      </c>
      <c r="D31" s="20">
        <v>1</v>
      </c>
      <c r="E31" s="20">
        <v>5</v>
      </c>
      <c r="F31" s="21">
        <v>7</v>
      </c>
      <c r="G31" s="25">
        <f t="shared" si="0"/>
        <v>13</v>
      </c>
      <c r="H31" s="39">
        <f t="shared" si="1"/>
        <v>0</v>
      </c>
      <c r="I31" s="39">
        <f t="shared" si="2"/>
        <v>7.6923076923076927E-2</v>
      </c>
      <c r="J31" s="39">
        <f t="shared" si="3"/>
        <v>0.38461538461538464</v>
      </c>
      <c r="K31" s="39">
        <f t="shared" si="4"/>
        <v>0.53846153846153844</v>
      </c>
    </row>
    <row r="32" spans="2:11" ht="30" customHeight="1" thickBot="1" x14ac:dyDescent="0.4">
      <c r="B32" s="10" t="s">
        <v>719</v>
      </c>
      <c r="C32" s="23">
        <v>0</v>
      </c>
      <c r="D32" s="23">
        <v>0</v>
      </c>
      <c r="E32" s="23">
        <v>4</v>
      </c>
      <c r="F32" s="24">
        <v>9</v>
      </c>
      <c r="G32" s="25">
        <f t="shared" si="0"/>
        <v>13</v>
      </c>
      <c r="H32" s="41">
        <f t="shared" si="1"/>
        <v>0</v>
      </c>
      <c r="I32" s="41">
        <f t="shared" si="2"/>
        <v>0</v>
      </c>
      <c r="J32" s="41">
        <f t="shared" si="3"/>
        <v>0.30769230769230771</v>
      </c>
      <c r="K32" s="41">
        <f t="shared" si="4"/>
        <v>0.69230769230769229</v>
      </c>
    </row>
    <row r="34" spans="2:9" ht="30" customHeight="1" thickBot="1" x14ac:dyDescent="0.4"/>
    <row r="35" spans="2:9" ht="30" customHeight="1" thickBot="1" x14ac:dyDescent="0.4">
      <c r="B35" s="4" t="s">
        <v>721</v>
      </c>
      <c r="C35" s="5" t="s">
        <v>722</v>
      </c>
      <c r="D35" s="5" t="s">
        <v>723</v>
      </c>
      <c r="E35" s="5" t="s">
        <v>724</v>
      </c>
      <c r="F35" s="30" t="s">
        <v>732</v>
      </c>
      <c r="G35" s="5" t="s">
        <v>722</v>
      </c>
      <c r="H35" s="5" t="s">
        <v>723</v>
      </c>
      <c r="I35" s="6" t="s">
        <v>724</v>
      </c>
    </row>
    <row r="36" spans="2:9" ht="30" customHeight="1" thickBot="1" x14ac:dyDescent="0.4">
      <c r="B36" s="7" t="s">
        <v>691</v>
      </c>
      <c r="C36" s="14">
        <v>1</v>
      </c>
      <c r="D36" s="14">
        <v>577</v>
      </c>
      <c r="E36" s="14">
        <v>6</v>
      </c>
      <c r="F36" s="31">
        <f>SUM(C36:E36)</f>
        <v>584</v>
      </c>
      <c r="G36" s="35">
        <f>SUM(C36/F36)</f>
        <v>1.7123287671232876E-3</v>
      </c>
      <c r="H36" s="35">
        <f>SUM(D36/F36)</f>
        <v>0.98801369863013699</v>
      </c>
      <c r="I36" s="36">
        <f>SUM(E36/F36)</f>
        <v>1.0273972602739725E-2</v>
      </c>
    </row>
    <row r="37" spans="2:9" ht="30" customHeight="1" x14ac:dyDescent="0.35">
      <c r="B37" s="8" t="s">
        <v>692</v>
      </c>
      <c r="C37" s="16">
        <v>0</v>
      </c>
      <c r="D37" s="16">
        <v>28</v>
      </c>
      <c r="E37" s="16">
        <v>0</v>
      </c>
      <c r="F37" s="32">
        <f>SUM(C37:E37)</f>
        <v>28</v>
      </c>
      <c r="G37" s="37">
        <f t="shared" ref="G37:G64" si="5">SUM(C37/F37)</f>
        <v>0</v>
      </c>
      <c r="H37" s="37">
        <f t="shared" ref="H37:H64" si="6">SUM(D37/F37)</f>
        <v>1</v>
      </c>
      <c r="I37" s="38">
        <f t="shared" ref="I37:I64" si="7">SUM(E37/F37)</f>
        <v>0</v>
      </c>
    </row>
    <row r="38" spans="2:9" ht="30" customHeight="1" x14ac:dyDescent="0.35">
      <c r="B38" s="9" t="s">
        <v>693</v>
      </c>
      <c r="C38" s="20">
        <v>0</v>
      </c>
      <c r="D38" s="20">
        <v>25</v>
      </c>
      <c r="E38" s="20">
        <v>1</v>
      </c>
      <c r="F38" s="33">
        <f t="shared" ref="F38:F64" si="8">SUM(C38:E38)</f>
        <v>26</v>
      </c>
      <c r="G38" s="39">
        <f t="shared" si="5"/>
        <v>0</v>
      </c>
      <c r="H38" s="39">
        <f t="shared" si="6"/>
        <v>0.96153846153846156</v>
      </c>
      <c r="I38" s="40">
        <f t="shared" si="7"/>
        <v>3.8461538461538464E-2</v>
      </c>
    </row>
    <row r="39" spans="2:9" ht="30" customHeight="1" x14ac:dyDescent="0.35">
      <c r="B39" s="9" t="s">
        <v>694</v>
      </c>
      <c r="C39" s="20">
        <v>0</v>
      </c>
      <c r="D39" s="20">
        <v>27</v>
      </c>
      <c r="E39" s="20">
        <v>0</v>
      </c>
      <c r="F39" s="33">
        <f t="shared" si="8"/>
        <v>27</v>
      </c>
      <c r="G39" s="39">
        <f t="shared" si="5"/>
        <v>0</v>
      </c>
      <c r="H39" s="39">
        <f t="shared" si="6"/>
        <v>1</v>
      </c>
      <c r="I39" s="40">
        <f t="shared" si="7"/>
        <v>0</v>
      </c>
    </row>
    <row r="40" spans="2:9" ht="30" customHeight="1" x14ac:dyDescent="0.35">
      <c r="B40" s="9" t="s">
        <v>696</v>
      </c>
      <c r="C40" s="20">
        <v>0</v>
      </c>
      <c r="D40" s="20">
        <v>20</v>
      </c>
      <c r="E40" s="20">
        <v>0</v>
      </c>
      <c r="F40" s="33">
        <f t="shared" si="8"/>
        <v>20</v>
      </c>
      <c r="G40" s="39">
        <f t="shared" si="5"/>
        <v>0</v>
      </c>
      <c r="H40" s="39">
        <f t="shared" si="6"/>
        <v>1</v>
      </c>
      <c r="I40" s="40">
        <f t="shared" si="7"/>
        <v>0</v>
      </c>
    </row>
    <row r="41" spans="2:9" ht="30" customHeight="1" x14ac:dyDescent="0.35">
      <c r="B41" s="22" t="s">
        <v>697</v>
      </c>
      <c r="C41" s="45"/>
      <c r="D41" s="45"/>
      <c r="E41" s="45"/>
      <c r="F41" s="50">
        <f t="shared" si="8"/>
        <v>0</v>
      </c>
      <c r="G41" s="47"/>
      <c r="H41" s="47"/>
      <c r="I41" s="49"/>
    </row>
    <row r="42" spans="2:9" ht="30" customHeight="1" x14ac:dyDescent="0.35">
      <c r="B42" s="9" t="s">
        <v>695</v>
      </c>
      <c r="C42" s="20">
        <v>0</v>
      </c>
      <c r="D42" s="20">
        <v>17</v>
      </c>
      <c r="E42" s="20">
        <v>0</v>
      </c>
      <c r="F42" s="33">
        <f t="shared" si="8"/>
        <v>17</v>
      </c>
      <c r="G42" s="39">
        <f t="shared" si="5"/>
        <v>0</v>
      </c>
      <c r="H42" s="39">
        <f t="shared" si="6"/>
        <v>1</v>
      </c>
      <c r="I42" s="40">
        <f t="shared" si="7"/>
        <v>0</v>
      </c>
    </row>
    <row r="43" spans="2:9" ht="30" customHeight="1" x14ac:dyDescent="0.35">
      <c r="B43" s="9" t="s">
        <v>698</v>
      </c>
      <c r="C43" s="20">
        <v>0</v>
      </c>
      <c r="D43" s="20">
        <v>22</v>
      </c>
      <c r="E43" s="20">
        <v>0</v>
      </c>
      <c r="F43" s="33">
        <f t="shared" si="8"/>
        <v>22</v>
      </c>
      <c r="G43" s="39">
        <f t="shared" si="5"/>
        <v>0</v>
      </c>
      <c r="H43" s="39">
        <f t="shared" si="6"/>
        <v>1</v>
      </c>
      <c r="I43" s="40">
        <f t="shared" si="7"/>
        <v>0</v>
      </c>
    </row>
    <row r="44" spans="2:9" ht="30" customHeight="1" x14ac:dyDescent="0.35">
      <c r="B44" s="9" t="s">
        <v>699</v>
      </c>
      <c r="C44" s="20">
        <v>0</v>
      </c>
      <c r="D44" s="20">
        <v>28</v>
      </c>
      <c r="E44" s="20">
        <v>1</v>
      </c>
      <c r="F44" s="33">
        <f t="shared" si="8"/>
        <v>29</v>
      </c>
      <c r="G44" s="39">
        <f t="shared" si="5"/>
        <v>0</v>
      </c>
      <c r="H44" s="39">
        <f t="shared" si="6"/>
        <v>0.96551724137931039</v>
      </c>
      <c r="I44" s="40">
        <f t="shared" si="7"/>
        <v>3.4482758620689655E-2</v>
      </c>
    </row>
    <row r="45" spans="2:9" ht="30" customHeight="1" x14ac:dyDescent="0.35">
      <c r="B45" s="9" t="s">
        <v>700</v>
      </c>
      <c r="C45" s="20">
        <v>1</v>
      </c>
      <c r="D45" s="20">
        <v>20</v>
      </c>
      <c r="E45" s="20">
        <v>0</v>
      </c>
      <c r="F45" s="33">
        <f t="shared" si="8"/>
        <v>21</v>
      </c>
      <c r="G45" s="39">
        <f t="shared" si="5"/>
        <v>4.7619047619047616E-2</v>
      </c>
      <c r="H45" s="39">
        <f t="shared" si="6"/>
        <v>0.95238095238095233</v>
      </c>
      <c r="I45" s="40">
        <f t="shared" si="7"/>
        <v>0</v>
      </c>
    </row>
    <row r="46" spans="2:9" ht="30" customHeight="1" x14ac:dyDescent="0.35">
      <c r="B46" s="9" t="s">
        <v>701</v>
      </c>
      <c r="C46" s="20">
        <v>0</v>
      </c>
      <c r="D46" s="20">
        <v>22</v>
      </c>
      <c r="E46" s="20">
        <v>0</v>
      </c>
      <c r="F46" s="33">
        <f t="shared" si="8"/>
        <v>22</v>
      </c>
      <c r="G46" s="39">
        <f t="shared" si="5"/>
        <v>0</v>
      </c>
      <c r="H46" s="39">
        <f t="shared" si="6"/>
        <v>1</v>
      </c>
      <c r="I46" s="40">
        <f t="shared" si="7"/>
        <v>0</v>
      </c>
    </row>
    <row r="47" spans="2:9" ht="30" customHeight="1" x14ac:dyDescent="0.35">
      <c r="B47" s="9" t="s">
        <v>702</v>
      </c>
      <c r="C47" s="20">
        <v>0</v>
      </c>
      <c r="D47" s="20">
        <v>27</v>
      </c>
      <c r="E47" s="20">
        <v>0</v>
      </c>
      <c r="F47" s="33">
        <f t="shared" si="8"/>
        <v>27</v>
      </c>
      <c r="G47" s="39">
        <f t="shared" si="5"/>
        <v>0</v>
      </c>
      <c r="H47" s="39">
        <f t="shared" si="6"/>
        <v>1</v>
      </c>
      <c r="I47" s="40">
        <f t="shared" si="7"/>
        <v>0</v>
      </c>
    </row>
    <row r="48" spans="2:9" ht="30" customHeight="1" x14ac:dyDescent="0.35">
      <c r="B48" s="9" t="s">
        <v>703</v>
      </c>
      <c r="C48" s="20">
        <v>0</v>
      </c>
      <c r="D48" s="20">
        <v>26</v>
      </c>
      <c r="E48" s="20">
        <v>0</v>
      </c>
      <c r="F48" s="33">
        <f t="shared" si="8"/>
        <v>26</v>
      </c>
      <c r="G48" s="39">
        <f t="shared" si="5"/>
        <v>0</v>
      </c>
      <c r="H48" s="39">
        <f t="shared" si="6"/>
        <v>1</v>
      </c>
      <c r="I48" s="40">
        <f t="shared" si="7"/>
        <v>0</v>
      </c>
    </row>
    <row r="49" spans="2:9" ht="30" customHeight="1" x14ac:dyDescent="0.35">
      <c r="B49" s="9" t="s">
        <v>704</v>
      </c>
      <c r="C49" s="20">
        <v>0</v>
      </c>
      <c r="D49" s="20">
        <v>26</v>
      </c>
      <c r="E49" s="20">
        <v>0</v>
      </c>
      <c r="F49" s="33">
        <f t="shared" si="8"/>
        <v>26</v>
      </c>
      <c r="G49" s="39">
        <f t="shared" si="5"/>
        <v>0</v>
      </c>
      <c r="H49" s="39">
        <f t="shared" si="6"/>
        <v>1</v>
      </c>
      <c r="I49" s="40">
        <f t="shared" si="7"/>
        <v>0</v>
      </c>
    </row>
    <row r="50" spans="2:9" ht="30" customHeight="1" x14ac:dyDescent="0.35">
      <c r="B50" s="9" t="s">
        <v>706</v>
      </c>
      <c r="C50" s="20">
        <v>0</v>
      </c>
      <c r="D50" s="20">
        <v>27</v>
      </c>
      <c r="E50" s="20">
        <v>0</v>
      </c>
      <c r="F50" s="33">
        <f t="shared" si="8"/>
        <v>27</v>
      </c>
      <c r="G50" s="39">
        <f t="shared" si="5"/>
        <v>0</v>
      </c>
      <c r="H50" s="39">
        <f t="shared" si="6"/>
        <v>1</v>
      </c>
      <c r="I50" s="40">
        <f t="shared" si="7"/>
        <v>0</v>
      </c>
    </row>
    <row r="51" spans="2:9" ht="30" customHeight="1" x14ac:dyDescent="0.35">
      <c r="B51" s="9" t="s">
        <v>705</v>
      </c>
      <c r="C51" s="20">
        <v>0</v>
      </c>
      <c r="D51" s="20">
        <v>25</v>
      </c>
      <c r="E51" s="20">
        <v>0</v>
      </c>
      <c r="F51" s="33">
        <f t="shared" si="8"/>
        <v>25</v>
      </c>
      <c r="G51" s="39">
        <f t="shared" si="5"/>
        <v>0</v>
      </c>
      <c r="H51" s="39">
        <f t="shared" si="6"/>
        <v>1</v>
      </c>
      <c r="I51" s="40">
        <f t="shared" si="7"/>
        <v>0</v>
      </c>
    </row>
    <row r="52" spans="2:9" ht="30" customHeight="1" x14ac:dyDescent="0.35">
      <c r="B52" s="9" t="s">
        <v>707</v>
      </c>
      <c r="C52" s="20">
        <v>0</v>
      </c>
      <c r="D52" s="20">
        <v>24</v>
      </c>
      <c r="E52" s="20">
        <v>0</v>
      </c>
      <c r="F52" s="33">
        <f t="shared" si="8"/>
        <v>24</v>
      </c>
      <c r="G52" s="39">
        <f t="shared" si="5"/>
        <v>0</v>
      </c>
      <c r="H52" s="39">
        <f t="shared" si="6"/>
        <v>1</v>
      </c>
      <c r="I52" s="40">
        <f t="shared" si="7"/>
        <v>0</v>
      </c>
    </row>
    <row r="53" spans="2:9" ht="30" customHeight="1" x14ac:dyDescent="0.35">
      <c r="B53" s="9" t="s">
        <v>708</v>
      </c>
      <c r="C53" s="20">
        <v>0</v>
      </c>
      <c r="D53" s="20">
        <v>24</v>
      </c>
      <c r="E53" s="20">
        <v>0</v>
      </c>
      <c r="F53" s="33">
        <f t="shared" si="8"/>
        <v>24</v>
      </c>
      <c r="G53" s="39">
        <f t="shared" si="5"/>
        <v>0</v>
      </c>
      <c r="H53" s="39">
        <f t="shared" si="6"/>
        <v>1</v>
      </c>
      <c r="I53" s="40">
        <f t="shared" si="7"/>
        <v>0</v>
      </c>
    </row>
    <row r="54" spans="2:9" ht="30" customHeight="1" x14ac:dyDescent="0.35">
      <c r="B54" s="9" t="s">
        <v>709</v>
      </c>
      <c r="C54" s="20">
        <v>0</v>
      </c>
      <c r="D54" s="20">
        <v>22</v>
      </c>
      <c r="E54" s="20">
        <v>0</v>
      </c>
      <c r="F54" s="33">
        <f t="shared" si="8"/>
        <v>22</v>
      </c>
      <c r="G54" s="39">
        <f t="shared" si="5"/>
        <v>0</v>
      </c>
      <c r="H54" s="39">
        <f t="shared" si="6"/>
        <v>1</v>
      </c>
      <c r="I54" s="40">
        <f t="shared" si="7"/>
        <v>0</v>
      </c>
    </row>
    <row r="55" spans="2:9" ht="30" customHeight="1" x14ac:dyDescent="0.35">
      <c r="B55" s="9" t="s">
        <v>710</v>
      </c>
      <c r="C55" s="20">
        <v>0</v>
      </c>
      <c r="D55" s="20">
        <v>20</v>
      </c>
      <c r="E55" s="20">
        <v>0</v>
      </c>
      <c r="F55" s="33">
        <f t="shared" si="8"/>
        <v>20</v>
      </c>
      <c r="G55" s="39">
        <f t="shared" si="5"/>
        <v>0</v>
      </c>
      <c r="H55" s="39">
        <f t="shared" si="6"/>
        <v>1</v>
      </c>
      <c r="I55" s="40">
        <f t="shared" si="7"/>
        <v>0</v>
      </c>
    </row>
    <row r="56" spans="2:9" ht="30" customHeight="1" x14ac:dyDescent="0.35">
      <c r="B56" s="9" t="s">
        <v>711</v>
      </c>
      <c r="C56" s="20">
        <v>0</v>
      </c>
      <c r="D56" s="20">
        <v>21</v>
      </c>
      <c r="E56" s="20">
        <v>0</v>
      </c>
      <c r="F56" s="33">
        <f t="shared" si="8"/>
        <v>21</v>
      </c>
      <c r="G56" s="39">
        <f t="shared" si="5"/>
        <v>0</v>
      </c>
      <c r="H56" s="39">
        <f t="shared" si="6"/>
        <v>1</v>
      </c>
      <c r="I56" s="40">
        <f t="shared" si="7"/>
        <v>0</v>
      </c>
    </row>
    <row r="57" spans="2:9" ht="30" customHeight="1" x14ac:dyDescent="0.35">
      <c r="B57" s="9" t="s">
        <v>712</v>
      </c>
      <c r="C57" s="20">
        <v>0</v>
      </c>
      <c r="D57" s="20">
        <v>18</v>
      </c>
      <c r="E57" s="20">
        <v>0</v>
      </c>
      <c r="F57" s="33">
        <f t="shared" si="8"/>
        <v>18</v>
      </c>
      <c r="G57" s="39">
        <f t="shared" si="5"/>
        <v>0</v>
      </c>
      <c r="H57" s="39">
        <f t="shared" si="6"/>
        <v>1</v>
      </c>
      <c r="I57" s="40">
        <f t="shared" si="7"/>
        <v>0</v>
      </c>
    </row>
    <row r="58" spans="2:9" ht="30" customHeight="1" x14ac:dyDescent="0.35">
      <c r="B58" s="9" t="s">
        <v>713</v>
      </c>
      <c r="C58" s="20">
        <v>0</v>
      </c>
      <c r="D58" s="20">
        <v>24</v>
      </c>
      <c r="E58" s="20">
        <v>1</v>
      </c>
      <c r="F58" s="33">
        <f t="shared" si="8"/>
        <v>25</v>
      </c>
      <c r="G58" s="39">
        <f t="shared" si="5"/>
        <v>0</v>
      </c>
      <c r="H58" s="39">
        <f t="shared" si="6"/>
        <v>0.96</v>
      </c>
      <c r="I58" s="40">
        <f t="shared" si="7"/>
        <v>0.04</v>
      </c>
    </row>
    <row r="59" spans="2:9" ht="30" customHeight="1" x14ac:dyDescent="0.35">
      <c r="B59" s="9" t="s">
        <v>714</v>
      </c>
      <c r="C59" s="20">
        <v>0</v>
      </c>
      <c r="D59" s="20">
        <v>13</v>
      </c>
      <c r="E59" s="20">
        <v>1</v>
      </c>
      <c r="F59" s="33">
        <f t="shared" si="8"/>
        <v>14</v>
      </c>
      <c r="G59" s="39">
        <f t="shared" si="5"/>
        <v>0</v>
      </c>
      <c r="H59" s="39">
        <f t="shared" si="6"/>
        <v>0.9285714285714286</v>
      </c>
      <c r="I59" s="40">
        <f t="shared" si="7"/>
        <v>7.1428571428571425E-2</v>
      </c>
    </row>
    <row r="60" spans="2:9" ht="30" customHeight="1" x14ac:dyDescent="0.35">
      <c r="B60" s="9" t="s">
        <v>715</v>
      </c>
      <c r="C60" s="20">
        <v>0</v>
      </c>
      <c r="D60" s="20">
        <v>26</v>
      </c>
      <c r="E60" s="20">
        <v>1</v>
      </c>
      <c r="F60" s="33">
        <f t="shared" si="8"/>
        <v>27</v>
      </c>
      <c r="G60" s="39">
        <f t="shared" si="5"/>
        <v>0</v>
      </c>
      <c r="H60" s="39">
        <f t="shared" si="6"/>
        <v>0.96296296296296291</v>
      </c>
      <c r="I60" s="40">
        <f t="shared" si="7"/>
        <v>3.7037037037037035E-2</v>
      </c>
    </row>
    <row r="61" spans="2:9" ht="30" customHeight="1" x14ac:dyDescent="0.35">
      <c r="B61" s="9" t="s">
        <v>716</v>
      </c>
      <c r="C61" s="20">
        <v>0</v>
      </c>
      <c r="D61" s="20">
        <v>5</v>
      </c>
      <c r="E61" s="20">
        <v>0</v>
      </c>
      <c r="F61" s="33">
        <f t="shared" si="8"/>
        <v>5</v>
      </c>
      <c r="G61" s="39">
        <f t="shared" si="5"/>
        <v>0</v>
      </c>
      <c r="H61" s="39">
        <f t="shared" si="6"/>
        <v>1</v>
      </c>
      <c r="I61" s="40">
        <f t="shared" si="7"/>
        <v>0</v>
      </c>
    </row>
    <row r="62" spans="2:9" ht="30" customHeight="1" x14ac:dyDescent="0.35">
      <c r="B62" s="9" t="s">
        <v>717</v>
      </c>
      <c r="C62" s="20">
        <v>0</v>
      </c>
      <c r="D62" s="20">
        <v>15</v>
      </c>
      <c r="E62" s="20">
        <v>0</v>
      </c>
      <c r="F62" s="33">
        <f t="shared" si="8"/>
        <v>15</v>
      </c>
      <c r="G62" s="39">
        <f t="shared" si="5"/>
        <v>0</v>
      </c>
      <c r="H62" s="39">
        <f t="shared" si="6"/>
        <v>1</v>
      </c>
      <c r="I62" s="40">
        <f t="shared" si="7"/>
        <v>0</v>
      </c>
    </row>
    <row r="63" spans="2:9" ht="30" customHeight="1" x14ac:dyDescent="0.35">
      <c r="B63" s="9" t="s">
        <v>718</v>
      </c>
      <c r="C63" s="20">
        <v>0</v>
      </c>
      <c r="D63" s="20">
        <v>13</v>
      </c>
      <c r="E63" s="20">
        <v>0</v>
      </c>
      <c r="F63" s="33">
        <f t="shared" si="8"/>
        <v>13</v>
      </c>
      <c r="G63" s="39">
        <f t="shared" si="5"/>
        <v>0</v>
      </c>
      <c r="H63" s="39">
        <f t="shared" si="6"/>
        <v>1</v>
      </c>
      <c r="I63" s="40">
        <f t="shared" si="7"/>
        <v>0</v>
      </c>
    </row>
    <row r="64" spans="2:9" ht="30" customHeight="1" thickBot="1" x14ac:dyDescent="0.4">
      <c r="B64" s="10" t="s">
        <v>719</v>
      </c>
      <c r="C64" s="23">
        <v>0</v>
      </c>
      <c r="D64" s="23">
        <v>12</v>
      </c>
      <c r="E64" s="23">
        <v>1</v>
      </c>
      <c r="F64" s="34">
        <f t="shared" si="8"/>
        <v>13</v>
      </c>
      <c r="G64" s="41">
        <f t="shared" si="5"/>
        <v>0</v>
      </c>
      <c r="H64" s="41">
        <f t="shared" si="6"/>
        <v>0.92307692307692313</v>
      </c>
      <c r="I64" s="42">
        <f t="shared" si="7"/>
        <v>7.6923076923076927E-2</v>
      </c>
    </row>
    <row r="65" spans="2:11" ht="30" customHeight="1" thickBot="1" x14ac:dyDescent="0.4"/>
    <row r="66" spans="2:11" ht="30" customHeight="1" thickBot="1" x14ac:dyDescent="0.4">
      <c r="B66" s="4" t="s">
        <v>725</v>
      </c>
      <c r="C66" s="5" t="s">
        <v>4</v>
      </c>
      <c r="D66" s="5" t="s">
        <v>5</v>
      </c>
      <c r="E66" s="5" t="s">
        <v>6</v>
      </c>
      <c r="F66" s="6" t="s">
        <v>720</v>
      </c>
      <c r="G66" s="27" t="s">
        <v>732</v>
      </c>
      <c r="H66" s="5" t="s">
        <v>4</v>
      </c>
      <c r="I66" s="5" t="s">
        <v>5</v>
      </c>
      <c r="J66" s="5" t="s">
        <v>6</v>
      </c>
      <c r="K66" s="5" t="s">
        <v>720</v>
      </c>
    </row>
    <row r="67" spans="2:11" ht="30" customHeight="1" thickBot="1" x14ac:dyDescent="0.4">
      <c r="B67" s="7" t="s">
        <v>691</v>
      </c>
      <c r="C67" s="14">
        <v>2</v>
      </c>
      <c r="D67" s="14">
        <v>15</v>
      </c>
      <c r="E67" s="14">
        <v>129</v>
      </c>
      <c r="F67" s="15">
        <v>435</v>
      </c>
      <c r="G67" s="25">
        <f>SUM(C67:F67)</f>
        <v>581</v>
      </c>
      <c r="H67" s="35">
        <f>SUM(C67/G67)</f>
        <v>3.4423407917383822E-3</v>
      </c>
      <c r="I67" s="35">
        <f>SUM(D67/G67)</f>
        <v>2.5817555938037865E-2</v>
      </c>
      <c r="J67" s="35">
        <f>SUM(E67/G67)</f>
        <v>0.22203098106712565</v>
      </c>
      <c r="K67" s="35">
        <f>SUM(F67/G67)</f>
        <v>0.74870912220309815</v>
      </c>
    </row>
    <row r="68" spans="2:11" ht="30" customHeight="1" x14ac:dyDescent="0.35">
      <c r="B68" s="8" t="s">
        <v>692</v>
      </c>
      <c r="C68" s="18"/>
      <c r="D68" s="18"/>
      <c r="E68" s="18"/>
      <c r="F68" s="19"/>
      <c r="G68" s="43"/>
      <c r="H68" s="44"/>
      <c r="I68" s="44"/>
      <c r="J68" s="44"/>
      <c r="K68" s="44"/>
    </row>
    <row r="69" spans="2:11" ht="30" customHeight="1" x14ac:dyDescent="0.35">
      <c r="B69" s="9" t="s">
        <v>693</v>
      </c>
      <c r="C69" s="20">
        <v>0</v>
      </c>
      <c r="D69" s="20">
        <v>1</v>
      </c>
      <c r="E69" s="20">
        <v>7</v>
      </c>
      <c r="F69" s="21">
        <v>20</v>
      </c>
      <c r="G69" s="25">
        <f t="shared" ref="G69:G95" si="9">SUM(C69:F69)</f>
        <v>28</v>
      </c>
      <c r="H69" s="39">
        <f t="shared" ref="H69:H95" si="10">SUM(C69/G69)</f>
        <v>0</v>
      </c>
      <c r="I69" s="39">
        <f t="shared" ref="I69:I95" si="11">SUM(D69/G69)</f>
        <v>3.5714285714285712E-2</v>
      </c>
      <c r="J69" s="39">
        <f t="shared" ref="J69:J95" si="12">SUM(E69/G69)</f>
        <v>0.25</v>
      </c>
      <c r="K69" s="39">
        <f t="shared" ref="K69:K95" si="13">SUM(F69/G69)</f>
        <v>0.7142857142857143</v>
      </c>
    </row>
    <row r="70" spans="2:11" ht="30" customHeight="1" x14ac:dyDescent="0.35">
      <c r="B70" s="9" t="s">
        <v>694</v>
      </c>
      <c r="C70" s="20">
        <v>0</v>
      </c>
      <c r="D70" s="20">
        <v>1</v>
      </c>
      <c r="E70" s="20">
        <v>7</v>
      </c>
      <c r="F70" s="21">
        <v>19</v>
      </c>
      <c r="G70" s="25">
        <f t="shared" si="9"/>
        <v>27</v>
      </c>
      <c r="H70" s="39">
        <f t="shared" si="10"/>
        <v>0</v>
      </c>
      <c r="I70" s="39">
        <f t="shared" si="11"/>
        <v>3.7037037037037035E-2</v>
      </c>
      <c r="J70" s="39">
        <f t="shared" si="12"/>
        <v>0.25925925925925924</v>
      </c>
      <c r="K70" s="39">
        <f t="shared" si="13"/>
        <v>0.70370370370370372</v>
      </c>
    </row>
    <row r="71" spans="2:11" ht="30" customHeight="1" x14ac:dyDescent="0.35">
      <c r="B71" s="9" t="s">
        <v>696</v>
      </c>
      <c r="C71" s="20">
        <v>0</v>
      </c>
      <c r="D71" s="20">
        <v>1</v>
      </c>
      <c r="E71" s="20">
        <v>4</v>
      </c>
      <c r="F71" s="21">
        <v>15</v>
      </c>
      <c r="G71" s="25">
        <f t="shared" si="9"/>
        <v>20</v>
      </c>
      <c r="H71" s="39">
        <f t="shared" si="10"/>
        <v>0</v>
      </c>
      <c r="I71" s="39">
        <f t="shared" si="11"/>
        <v>0.05</v>
      </c>
      <c r="J71" s="39">
        <f t="shared" si="12"/>
        <v>0.2</v>
      </c>
      <c r="K71" s="39">
        <f t="shared" si="13"/>
        <v>0.75</v>
      </c>
    </row>
    <row r="72" spans="2:11" ht="30" customHeight="1" x14ac:dyDescent="0.35">
      <c r="B72" s="22" t="s">
        <v>697</v>
      </c>
      <c r="C72" s="45"/>
      <c r="D72" s="45"/>
      <c r="E72" s="45"/>
      <c r="F72" s="46"/>
      <c r="G72" s="43"/>
      <c r="H72" s="47"/>
      <c r="I72" s="47"/>
      <c r="J72" s="47"/>
      <c r="K72" s="47"/>
    </row>
    <row r="73" spans="2:11" ht="30" customHeight="1" x14ac:dyDescent="0.35">
      <c r="B73" s="9" t="s">
        <v>695</v>
      </c>
      <c r="C73" s="20">
        <v>0</v>
      </c>
      <c r="D73" s="20">
        <v>0</v>
      </c>
      <c r="E73" s="20">
        <v>5</v>
      </c>
      <c r="F73" s="21">
        <v>15</v>
      </c>
      <c r="G73" s="25">
        <f t="shared" si="9"/>
        <v>20</v>
      </c>
      <c r="H73" s="39">
        <f t="shared" si="10"/>
        <v>0</v>
      </c>
      <c r="I73" s="39">
        <f t="shared" si="11"/>
        <v>0</v>
      </c>
      <c r="J73" s="39">
        <f t="shared" si="12"/>
        <v>0.25</v>
      </c>
      <c r="K73" s="39">
        <f t="shared" si="13"/>
        <v>0.75</v>
      </c>
    </row>
    <row r="74" spans="2:11" ht="30" customHeight="1" x14ac:dyDescent="0.35">
      <c r="B74" s="9" t="s">
        <v>698</v>
      </c>
      <c r="C74" s="20">
        <v>0</v>
      </c>
      <c r="D74" s="20">
        <v>0</v>
      </c>
      <c r="E74" s="20">
        <v>9</v>
      </c>
      <c r="F74" s="21">
        <v>18</v>
      </c>
      <c r="G74" s="25">
        <f t="shared" si="9"/>
        <v>27</v>
      </c>
      <c r="H74" s="39">
        <f t="shared" si="10"/>
        <v>0</v>
      </c>
      <c r="I74" s="39">
        <f t="shared" si="11"/>
        <v>0</v>
      </c>
      <c r="J74" s="39">
        <f t="shared" si="12"/>
        <v>0.33333333333333331</v>
      </c>
      <c r="K74" s="39">
        <f t="shared" si="13"/>
        <v>0.66666666666666663</v>
      </c>
    </row>
    <row r="75" spans="2:11" ht="30" customHeight="1" x14ac:dyDescent="0.35">
      <c r="B75" s="9" t="s">
        <v>699</v>
      </c>
      <c r="C75" s="20">
        <v>0</v>
      </c>
      <c r="D75" s="20">
        <v>0</v>
      </c>
      <c r="E75" s="20">
        <v>9</v>
      </c>
      <c r="F75" s="21">
        <v>24</v>
      </c>
      <c r="G75" s="25">
        <f t="shared" si="9"/>
        <v>33</v>
      </c>
      <c r="H75" s="39">
        <f t="shared" si="10"/>
        <v>0</v>
      </c>
      <c r="I75" s="39">
        <f t="shared" si="11"/>
        <v>0</v>
      </c>
      <c r="J75" s="39">
        <f t="shared" si="12"/>
        <v>0.27272727272727271</v>
      </c>
      <c r="K75" s="39">
        <f t="shared" si="13"/>
        <v>0.72727272727272729</v>
      </c>
    </row>
    <row r="76" spans="2:11" ht="30" customHeight="1" x14ac:dyDescent="0.35">
      <c r="B76" s="9" t="s">
        <v>700</v>
      </c>
      <c r="C76" s="20">
        <v>0</v>
      </c>
      <c r="D76" s="20">
        <v>1</v>
      </c>
      <c r="E76" s="20">
        <v>7</v>
      </c>
      <c r="F76" s="21">
        <v>19</v>
      </c>
      <c r="G76" s="25">
        <f t="shared" si="9"/>
        <v>27</v>
      </c>
      <c r="H76" s="39">
        <f t="shared" si="10"/>
        <v>0</v>
      </c>
      <c r="I76" s="39">
        <f t="shared" si="11"/>
        <v>3.7037037037037035E-2</v>
      </c>
      <c r="J76" s="39">
        <f t="shared" si="12"/>
        <v>0.25925925925925924</v>
      </c>
      <c r="K76" s="39">
        <f t="shared" si="13"/>
        <v>0.70370370370370372</v>
      </c>
    </row>
    <row r="77" spans="2:11" ht="30" customHeight="1" x14ac:dyDescent="0.35">
      <c r="B77" s="9" t="s">
        <v>701</v>
      </c>
      <c r="C77" s="20">
        <v>0</v>
      </c>
      <c r="D77" s="20">
        <v>0</v>
      </c>
      <c r="E77" s="20">
        <v>6</v>
      </c>
      <c r="F77" s="21">
        <v>21</v>
      </c>
      <c r="G77" s="25">
        <f t="shared" si="9"/>
        <v>27</v>
      </c>
      <c r="H77" s="39">
        <f t="shared" si="10"/>
        <v>0</v>
      </c>
      <c r="I77" s="39">
        <f t="shared" si="11"/>
        <v>0</v>
      </c>
      <c r="J77" s="39">
        <f t="shared" si="12"/>
        <v>0.22222222222222221</v>
      </c>
      <c r="K77" s="39">
        <f t="shared" si="13"/>
        <v>0.77777777777777779</v>
      </c>
    </row>
    <row r="78" spans="2:11" ht="30" customHeight="1" x14ac:dyDescent="0.35">
      <c r="B78" s="9" t="s">
        <v>702</v>
      </c>
      <c r="C78" s="20">
        <v>0</v>
      </c>
      <c r="D78" s="20">
        <v>1</v>
      </c>
      <c r="E78" s="20">
        <v>7</v>
      </c>
      <c r="F78" s="21">
        <v>20</v>
      </c>
      <c r="G78" s="25">
        <f t="shared" si="9"/>
        <v>28</v>
      </c>
      <c r="H78" s="39">
        <f t="shared" si="10"/>
        <v>0</v>
      </c>
      <c r="I78" s="39">
        <f t="shared" si="11"/>
        <v>3.5714285714285712E-2</v>
      </c>
      <c r="J78" s="39">
        <f t="shared" si="12"/>
        <v>0.25</v>
      </c>
      <c r="K78" s="39">
        <f t="shared" si="13"/>
        <v>0.7142857142857143</v>
      </c>
    </row>
    <row r="79" spans="2:11" ht="30" customHeight="1" x14ac:dyDescent="0.35">
      <c r="B79" s="9" t="s">
        <v>703</v>
      </c>
      <c r="C79" s="20">
        <v>0</v>
      </c>
      <c r="D79" s="20">
        <v>0</v>
      </c>
      <c r="E79" s="20">
        <v>7</v>
      </c>
      <c r="F79" s="21">
        <v>17</v>
      </c>
      <c r="G79" s="25">
        <f t="shared" si="9"/>
        <v>24</v>
      </c>
      <c r="H79" s="39">
        <f t="shared" si="10"/>
        <v>0</v>
      </c>
      <c r="I79" s="39">
        <f t="shared" si="11"/>
        <v>0</v>
      </c>
      <c r="J79" s="39">
        <f t="shared" si="12"/>
        <v>0.29166666666666669</v>
      </c>
      <c r="K79" s="39">
        <f t="shared" si="13"/>
        <v>0.70833333333333337</v>
      </c>
    </row>
    <row r="80" spans="2:11" ht="30" customHeight="1" x14ac:dyDescent="0.35">
      <c r="B80" s="9" t="s">
        <v>704</v>
      </c>
      <c r="C80" s="20">
        <v>0</v>
      </c>
      <c r="D80" s="20">
        <v>1</v>
      </c>
      <c r="E80" s="20">
        <v>5</v>
      </c>
      <c r="F80" s="21">
        <v>18</v>
      </c>
      <c r="G80" s="25">
        <f t="shared" si="9"/>
        <v>24</v>
      </c>
      <c r="H80" s="39">
        <f t="shared" si="10"/>
        <v>0</v>
      </c>
      <c r="I80" s="39">
        <f t="shared" si="11"/>
        <v>4.1666666666666664E-2</v>
      </c>
      <c r="J80" s="39">
        <f t="shared" si="12"/>
        <v>0.20833333333333334</v>
      </c>
      <c r="K80" s="39">
        <f t="shared" si="13"/>
        <v>0.75</v>
      </c>
    </row>
    <row r="81" spans="2:11" ht="30" customHeight="1" x14ac:dyDescent="0.35">
      <c r="B81" s="9" t="s">
        <v>706</v>
      </c>
      <c r="C81" s="20">
        <v>0</v>
      </c>
      <c r="D81" s="20">
        <v>0</v>
      </c>
      <c r="E81" s="20">
        <v>6</v>
      </c>
      <c r="F81" s="21">
        <v>21</v>
      </c>
      <c r="G81" s="25">
        <f t="shared" si="9"/>
        <v>27</v>
      </c>
      <c r="H81" s="39">
        <f t="shared" si="10"/>
        <v>0</v>
      </c>
      <c r="I81" s="39">
        <f t="shared" si="11"/>
        <v>0</v>
      </c>
      <c r="J81" s="39">
        <f t="shared" si="12"/>
        <v>0.22222222222222221</v>
      </c>
      <c r="K81" s="39">
        <f t="shared" si="13"/>
        <v>0.77777777777777779</v>
      </c>
    </row>
    <row r="82" spans="2:11" ht="30" customHeight="1" x14ac:dyDescent="0.35">
      <c r="B82" s="9" t="s">
        <v>705</v>
      </c>
      <c r="C82" s="20">
        <v>0</v>
      </c>
      <c r="D82" s="20">
        <v>3</v>
      </c>
      <c r="E82" s="20">
        <v>7</v>
      </c>
      <c r="F82" s="21">
        <v>20</v>
      </c>
      <c r="G82" s="25">
        <f t="shared" si="9"/>
        <v>30</v>
      </c>
      <c r="H82" s="39">
        <f t="shared" si="10"/>
        <v>0</v>
      </c>
      <c r="I82" s="39">
        <f t="shared" si="11"/>
        <v>0.1</v>
      </c>
      <c r="J82" s="39">
        <f t="shared" si="12"/>
        <v>0.23333333333333334</v>
      </c>
      <c r="K82" s="39">
        <f t="shared" si="13"/>
        <v>0.66666666666666663</v>
      </c>
    </row>
    <row r="83" spans="2:11" ht="30" customHeight="1" x14ac:dyDescent="0.35">
      <c r="B83" s="9" t="s">
        <v>707</v>
      </c>
      <c r="C83" s="20">
        <v>0</v>
      </c>
      <c r="D83" s="20">
        <v>0</v>
      </c>
      <c r="E83" s="20">
        <v>11</v>
      </c>
      <c r="F83" s="21">
        <v>16</v>
      </c>
      <c r="G83" s="25">
        <f t="shared" si="9"/>
        <v>27</v>
      </c>
      <c r="H83" s="39">
        <f t="shared" si="10"/>
        <v>0</v>
      </c>
      <c r="I83" s="39">
        <f t="shared" si="11"/>
        <v>0</v>
      </c>
      <c r="J83" s="39">
        <f t="shared" si="12"/>
        <v>0.40740740740740738</v>
      </c>
      <c r="K83" s="39">
        <f t="shared" si="13"/>
        <v>0.59259259259259256</v>
      </c>
    </row>
    <row r="84" spans="2:11" ht="30" customHeight="1" x14ac:dyDescent="0.35">
      <c r="B84" s="9" t="s">
        <v>708</v>
      </c>
      <c r="C84" s="20">
        <v>0</v>
      </c>
      <c r="D84" s="20">
        <v>2</v>
      </c>
      <c r="E84" s="20">
        <v>5</v>
      </c>
      <c r="F84" s="21">
        <v>18</v>
      </c>
      <c r="G84" s="25">
        <f t="shared" si="9"/>
        <v>25</v>
      </c>
      <c r="H84" s="39">
        <f t="shared" si="10"/>
        <v>0</v>
      </c>
      <c r="I84" s="39">
        <f t="shared" si="11"/>
        <v>0.08</v>
      </c>
      <c r="J84" s="39">
        <f t="shared" si="12"/>
        <v>0.2</v>
      </c>
      <c r="K84" s="39">
        <f t="shared" si="13"/>
        <v>0.72</v>
      </c>
    </row>
    <row r="85" spans="2:11" ht="30" customHeight="1" x14ac:dyDescent="0.35">
      <c r="B85" s="9" t="s">
        <v>709</v>
      </c>
      <c r="C85" s="20">
        <v>1</v>
      </c>
      <c r="D85" s="20">
        <v>1</v>
      </c>
      <c r="E85" s="20">
        <v>1</v>
      </c>
      <c r="F85" s="21">
        <v>19</v>
      </c>
      <c r="G85" s="25">
        <f t="shared" si="9"/>
        <v>22</v>
      </c>
      <c r="H85" s="39">
        <f t="shared" si="10"/>
        <v>4.5454545454545456E-2</v>
      </c>
      <c r="I85" s="39">
        <f t="shared" si="11"/>
        <v>4.5454545454545456E-2</v>
      </c>
      <c r="J85" s="39">
        <f t="shared" si="12"/>
        <v>4.5454545454545456E-2</v>
      </c>
      <c r="K85" s="39">
        <f t="shared" si="13"/>
        <v>0.86363636363636365</v>
      </c>
    </row>
    <row r="86" spans="2:11" ht="30" customHeight="1" x14ac:dyDescent="0.35">
      <c r="B86" s="9" t="s">
        <v>710</v>
      </c>
      <c r="C86" s="20">
        <v>1</v>
      </c>
      <c r="D86" s="20">
        <v>0</v>
      </c>
      <c r="E86" s="20">
        <v>2</v>
      </c>
      <c r="F86" s="21">
        <v>19</v>
      </c>
      <c r="G86" s="25">
        <f t="shared" si="9"/>
        <v>22</v>
      </c>
      <c r="H86" s="39">
        <f t="shared" si="10"/>
        <v>4.5454545454545456E-2</v>
      </c>
      <c r="I86" s="39">
        <f t="shared" si="11"/>
        <v>0</v>
      </c>
      <c r="J86" s="39">
        <f t="shared" si="12"/>
        <v>9.0909090909090912E-2</v>
      </c>
      <c r="K86" s="39">
        <f t="shared" si="13"/>
        <v>0.86363636363636365</v>
      </c>
    </row>
    <row r="87" spans="2:11" ht="30" customHeight="1" x14ac:dyDescent="0.35">
      <c r="B87" s="9" t="s">
        <v>711</v>
      </c>
      <c r="C87" s="20">
        <v>0</v>
      </c>
      <c r="D87" s="20">
        <v>1</v>
      </c>
      <c r="E87" s="20">
        <v>2</v>
      </c>
      <c r="F87" s="21">
        <v>19</v>
      </c>
      <c r="G87" s="25">
        <f t="shared" si="9"/>
        <v>22</v>
      </c>
      <c r="H87" s="39">
        <f t="shared" si="10"/>
        <v>0</v>
      </c>
      <c r="I87" s="39">
        <f t="shared" si="11"/>
        <v>4.5454545454545456E-2</v>
      </c>
      <c r="J87" s="39">
        <f t="shared" si="12"/>
        <v>9.0909090909090912E-2</v>
      </c>
      <c r="K87" s="39">
        <f t="shared" si="13"/>
        <v>0.86363636363636365</v>
      </c>
    </row>
    <row r="88" spans="2:11" ht="30" customHeight="1" x14ac:dyDescent="0.35">
      <c r="B88" s="9" t="s">
        <v>712</v>
      </c>
      <c r="C88" s="20">
        <v>0</v>
      </c>
      <c r="D88" s="20">
        <v>1</v>
      </c>
      <c r="E88" s="20">
        <v>2</v>
      </c>
      <c r="F88" s="21">
        <v>20</v>
      </c>
      <c r="G88" s="25">
        <f t="shared" si="9"/>
        <v>23</v>
      </c>
      <c r="H88" s="39">
        <f t="shared" si="10"/>
        <v>0</v>
      </c>
      <c r="I88" s="39">
        <f t="shared" si="11"/>
        <v>4.3478260869565216E-2</v>
      </c>
      <c r="J88" s="39">
        <f t="shared" si="12"/>
        <v>8.6956521739130432E-2</v>
      </c>
      <c r="K88" s="39">
        <f t="shared" si="13"/>
        <v>0.86956521739130432</v>
      </c>
    </row>
    <row r="89" spans="2:11" ht="30" customHeight="1" x14ac:dyDescent="0.35">
      <c r="B89" s="9" t="s">
        <v>713</v>
      </c>
      <c r="C89" s="20">
        <v>0</v>
      </c>
      <c r="D89" s="20">
        <v>1</v>
      </c>
      <c r="E89" s="20">
        <v>3</v>
      </c>
      <c r="F89" s="21">
        <v>21</v>
      </c>
      <c r="G89" s="25">
        <f t="shared" si="9"/>
        <v>25</v>
      </c>
      <c r="H89" s="39">
        <f t="shared" si="10"/>
        <v>0</v>
      </c>
      <c r="I89" s="39">
        <f t="shared" si="11"/>
        <v>0.04</v>
      </c>
      <c r="J89" s="39">
        <f t="shared" si="12"/>
        <v>0.12</v>
      </c>
      <c r="K89" s="39">
        <f t="shared" si="13"/>
        <v>0.84</v>
      </c>
    </row>
    <row r="90" spans="2:11" ht="30" customHeight="1" x14ac:dyDescent="0.35">
      <c r="B90" s="9" t="s">
        <v>714</v>
      </c>
      <c r="C90" s="20">
        <v>0</v>
      </c>
      <c r="D90" s="20">
        <v>0</v>
      </c>
      <c r="E90" s="20">
        <v>1</v>
      </c>
      <c r="F90" s="21">
        <v>12</v>
      </c>
      <c r="G90" s="25">
        <f t="shared" si="9"/>
        <v>13</v>
      </c>
      <c r="H90" s="39">
        <f t="shared" si="10"/>
        <v>0</v>
      </c>
      <c r="I90" s="39">
        <f t="shared" si="11"/>
        <v>0</v>
      </c>
      <c r="J90" s="39">
        <f t="shared" si="12"/>
        <v>7.6923076923076927E-2</v>
      </c>
      <c r="K90" s="39">
        <f t="shared" si="13"/>
        <v>0.92307692307692313</v>
      </c>
    </row>
    <row r="91" spans="2:11" ht="30" customHeight="1" x14ac:dyDescent="0.35">
      <c r="B91" s="9" t="s">
        <v>715</v>
      </c>
      <c r="C91" s="20">
        <v>0</v>
      </c>
      <c r="D91" s="20">
        <v>0</v>
      </c>
      <c r="E91" s="20">
        <v>1</v>
      </c>
      <c r="F91" s="21">
        <v>9</v>
      </c>
      <c r="G91" s="25">
        <f t="shared" si="9"/>
        <v>10</v>
      </c>
      <c r="H91" s="39">
        <f t="shared" si="10"/>
        <v>0</v>
      </c>
      <c r="I91" s="39">
        <f t="shared" si="11"/>
        <v>0</v>
      </c>
      <c r="J91" s="39">
        <f t="shared" si="12"/>
        <v>0.1</v>
      </c>
      <c r="K91" s="39">
        <f t="shared" si="13"/>
        <v>0.9</v>
      </c>
    </row>
    <row r="92" spans="2:11" ht="30" customHeight="1" x14ac:dyDescent="0.35">
      <c r="B92" s="9" t="s">
        <v>716</v>
      </c>
      <c r="C92" s="20">
        <v>0</v>
      </c>
      <c r="D92" s="20">
        <v>0</v>
      </c>
      <c r="E92" s="20">
        <v>3</v>
      </c>
      <c r="F92" s="21">
        <v>4</v>
      </c>
      <c r="G92" s="25">
        <f t="shared" si="9"/>
        <v>7</v>
      </c>
      <c r="H92" s="39">
        <f t="shared" si="10"/>
        <v>0</v>
      </c>
      <c r="I92" s="39">
        <f t="shared" si="11"/>
        <v>0</v>
      </c>
      <c r="J92" s="39">
        <f t="shared" si="12"/>
        <v>0.42857142857142855</v>
      </c>
      <c r="K92" s="39">
        <f t="shared" si="13"/>
        <v>0.5714285714285714</v>
      </c>
    </row>
    <row r="93" spans="2:11" ht="30" customHeight="1" x14ac:dyDescent="0.35">
      <c r="B93" s="9" t="s">
        <v>717</v>
      </c>
      <c r="C93" s="20">
        <v>0</v>
      </c>
      <c r="D93" s="20">
        <v>0</v>
      </c>
      <c r="E93" s="20">
        <v>7</v>
      </c>
      <c r="F93" s="21">
        <v>12</v>
      </c>
      <c r="G93" s="25">
        <f t="shared" si="9"/>
        <v>19</v>
      </c>
      <c r="H93" s="39">
        <f t="shared" si="10"/>
        <v>0</v>
      </c>
      <c r="I93" s="39">
        <f t="shared" si="11"/>
        <v>0</v>
      </c>
      <c r="J93" s="39">
        <f t="shared" si="12"/>
        <v>0.36842105263157893</v>
      </c>
      <c r="K93" s="39">
        <f t="shared" si="13"/>
        <v>0.63157894736842102</v>
      </c>
    </row>
    <row r="94" spans="2:11" ht="30" customHeight="1" x14ac:dyDescent="0.35">
      <c r="B94" s="9" t="s">
        <v>718</v>
      </c>
      <c r="C94" s="20">
        <v>0</v>
      </c>
      <c r="D94" s="20">
        <v>0</v>
      </c>
      <c r="E94" s="20">
        <v>3</v>
      </c>
      <c r="F94" s="21">
        <v>8</v>
      </c>
      <c r="G94" s="25">
        <f t="shared" si="9"/>
        <v>11</v>
      </c>
      <c r="H94" s="39">
        <f t="shared" si="10"/>
        <v>0</v>
      </c>
      <c r="I94" s="39">
        <f t="shared" si="11"/>
        <v>0</v>
      </c>
      <c r="J94" s="39">
        <f t="shared" si="12"/>
        <v>0.27272727272727271</v>
      </c>
      <c r="K94" s="39">
        <f t="shared" si="13"/>
        <v>0.72727272727272729</v>
      </c>
    </row>
    <row r="95" spans="2:11" ht="30" customHeight="1" thickBot="1" x14ac:dyDescent="0.4">
      <c r="B95" s="10" t="s">
        <v>719</v>
      </c>
      <c r="C95" s="23">
        <v>0</v>
      </c>
      <c r="D95" s="23">
        <v>0</v>
      </c>
      <c r="E95" s="23">
        <v>2</v>
      </c>
      <c r="F95" s="24">
        <v>11</v>
      </c>
      <c r="G95" s="25">
        <f t="shared" si="9"/>
        <v>13</v>
      </c>
      <c r="H95" s="41">
        <f t="shared" si="10"/>
        <v>0</v>
      </c>
      <c r="I95" s="41">
        <f t="shared" si="11"/>
        <v>0</v>
      </c>
      <c r="J95" s="41">
        <f t="shared" si="12"/>
        <v>0.15384615384615385</v>
      </c>
      <c r="K95" s="41">
        <f t="shared" si="13"/>
        <v>0.84615384615384615</v>
      </c>
    </row>
    <row r="96" spans="2:11" ht="30" customHeight="1" thickBot="1" x14ac:dyDescent="0.4"/>
    <row r="97" spans="2:11" ht="30" customHeight="1" thickBot="1" x14ac:dyDescent="0.4">
      <c r="B97" s="4" t="s">
        <v>726</v>
      </c>
      <c r="C97" s="5" t="s">
        <v>4</v>
      </c>
      <c r="D97" s="5" t="s">
        <v>5</v>
      </c>
      <c r="E97" s="5" t="s">
        <v>6</v>
      </c>
      <c r="F97" s="6" t="s">
        <v>720</v>
      </c>
      <c r="G97" s="27" t="s">
        <v>732</v>
      </c>
      <c r="H97" s="28" t="s">
        <v>4</v>
      </c>
      <c r="I97" s="28" t="s">
        <v>5</v>
      </c>
      <c r="J97" s="28" t="s">
        <v>6</v>
      </c>
      <c r="K97" s="29" t="s">
        <v>720</v>
      </c>
    </row>
    <row r="98" spans="2:11" ht="30" customHeight="1" thickBot="1" x14ac:dyDescent="0.4">
      <c r="B98" s="7" t="s">
        <v>691</v>
      </c>
      <c r="C98" s="14">
        <v>2</v>
      </c>
      <c r="D98" s="14">
        <v>12</v>
      </c>
      <c r="E98" s="14">
        <v>110</v>
      </c>
      <c r="F98" s="15">
        <v>438</v>
      </c>
      <c r="G98" s="25">
        <f>SUM(C98:F98)</f>
        <v>562</v>
      </c>
      <c r="H98" s="41">
        <f>SUM(C98/G98)</f>
        <v>3.5587188612099642E-3</v>
      </c>
      <c r="I98" s="41">
        <f>SUM(D98/G98)</f>
        <v>2.1352313167259787E-2</v>
      </c>
      <c r="J98" s="41">
        <f>SUM(E98/G98)</f>
        <v>0.19572953736654805</v>
      </c>
      <c r="K98" s="42">
        <f>SUM(F98/G98)</f>
        <v>0.77935943060498225</v>
      </c>
    </row>
    <row r="99" spans="2:11" ht="30" customHeight="1" x14ac:dyDescent="0.35">
      <c r="B99" s="8" t="s">
        <v>692</v>
      </c>
      <c r="C99" s="18"/>
      <c r="D99" s="18"/>
      <c r="E99" s="18"/>
      <c r="F99" s="19"/>
      <c r="G99" s="43"/>
      <c r="H99" s="44"/>
      <c r="I99" s="44"/>
      <c r="J99" s="44"/>
      <c r="K99" s="48"/>
    </row>
    <row r="100" spans="2:11" ht="30" customHeight="1" x14ac:dyDescent="0.35">
      <c r="B100" s="9" t="s">
        <v>693</v>
      </c>
      <c r="C100" s="20">
        <v>0</v>
      </c>
      <c r="D100" s="20">
        <v>1</v>
      </c>
      <c r="E100" s="20">
        <v>4</v>
      </c>
      <c r="F100" s="21">
        <v>22</v>
      </c>
      <c r="G100" s="25">
        <f t="shared" ref="G100:G126" si="14">SUM(C100:F100)</f>
        <v>27</v>
      </c>
      <c r="H100" s="39">
        <f>SUM(C100/G100)</f>
        <v>0</v>
      </c>
      <c r="I100" s="39">
        <f t="shared" ref="I100:I126" si="15">SUM(D100/G100)</f>
        <v>3.7037037037037035E-2</v>
      </c>
      <c r="J100" s="39">
        <f t="shared" ref="J100:J126" si="16">SUM(E100/G100)</f>
        <v>0.14814814814814814</v>
      </c>
      <c r="K100" s="40">
        <f t="shared" ref="K100:K126" si="17">SUM(F100/G100)</f>
        <v>0.81481481481481477</v>
      </c>
    </row>
    <row r="101" spans="2:11" ht="30" customHeight="1" x14ac:dyDescent="0.35">
      <c r="B101" s="9" t="s">
        <v>694</v>
      </c>
      <c r="C101" s="20">
        <v>0</v>
      </c>
      <c r="D101" s="20">
        <v>1</v>
      </c>
      <c r="E101" s="20">
        <v>5</v>
      </c>
      <c r="F101" s="21">
        <v>21</v>
      </c>
      <c r="G101" s="25">
        <f t="shared" si="14"/>
        <v>27</v>
      </c>
      <c r="H101" s="39">
        <f>SUM(C101/G101)</f>
        <v>0</v>
      </c>
      <c r="I101" s="39">
        <f t="shared" si="15"/>
        <v>3.7037037037037035E-2</v>
      </c>
      <c r="J101" s="39">
        <f t="shared" si="16"/>
        <v>0.18518518518518517</v>
      </c>
      <c r="K101" s="40">
        <f t="shared" si="17"/>
        <v>0.77777777777777779</v>
      </c>
    </row>
    <row r="102" spans="2:11" ht="30" customHeight="1" x14ac:dyDescent="0.35">
      <c r="B102" s="9" t="s">
        <v>696</v>
      </c>
      <c r="C102" s="20">
        <v>0</v>
      </c>
      <c r="D102" s="20">
        <v>0</v>
      </c>
      <c r="E102" s="20">
        <v>5</v>
      </c>
      <c r="F102" s="21">
        <v>14</v>
      </c>
      <c r="G102" s="25">
        <f t="shared" si="14"/>
        <v>19</v>
      </c>
      <c r="H102" s="39">
        <f>SUM(C102/G102)</f>
        <v>0</v>
      </c>
      <c r="I102" s="39">
        <f t="shared" si="15"/>
        <v>0</v>
      </c>
      <c r="J102" s="39">
        <f t="shared" si="16"/>
        <v>0.26315789473684209</v>
      </c>
      <c r="K102" s="40">
        <f t="shared" si="17"/>
        <v>0.73684210526315785</v>
      </c>
    </row>
    <row r="103" spans="2:11" ht="30" customHeight="1" x14ac:dyDescent="0.35">
      <c r="B103" s="22" t="s">
        <v>697</v>
      </c>
      <c r="C103" s="45"/>
      <c r="D103" s="45"/>
      <c r="E103" s="45"/>
      <c r="F103" s="46"/>
      <c r="G103" s="43"/>
      <c r="H103" s="47"/>
      <c r="I103" s="47"/>
      <c r="J103" s="47"/>
      <c r="K103" s="49"/>
    </row>
    <row r="104" spans="2:11" ht="30" customHeight="1" x14ac:dyDescent="0.35">
      <c r="B104" s="9" t="s">
        <v>695</v>
      </c>
      <c r="C104" s="20">
        <v>0</v>
      </c>
      <c r="D104" s="20">
        <v>1</v>
      </c>
      <c r="E104" s="20">
        <v>4</v>
      </c>
      <c r="F104" s="21">
        <v>13</v>
      </c>
      <c r="G104" s="25">
        <f t="shared" si="14"/>
        <v>18</v>
      </c>
      <c r="H104" s="39">
        <f>SUM(C104/G104)</f>
        <v>0</v>
      </c>
      <c r="I104" s="39">
        <f t="shared" si="15"/>
        <v>5.5555555555555552E-2</v>
      </c>
      <c r="J104" s="39">
        <f t="shared" si="16"/>
        <v>0.22222222222222221</v>
      </c>
      <c r="K104" s="40">
        <f t="shared" si="17"/>
        <v>0.72222222222222221</v>
      </c>
    </row>
    <row r="105" spans="2:11" ht="30" customHeight="1" x14ac:dyDescent="0.35">
      <c r="B105" s="9" t="s">
        <v>698</v>
      </c>
      <c r="C105" s="20">
        <v>0</v>
      </c>
      <c r="D105" s="20">
        <v>1</v>
      </c>
      <c r="E105" s="20">
        <v>4</v>
      </c>
      <c r="F105" s="21">
        <v>17</v>
      </c>
      <c r="G105" s="25">
        <f t="shared" si="14"/>
        <v>22</v>
      </c>
      <c r="H105" s="39">
        <f t="shared" ref="H105:H126" si="18">SUM(C105/G105)</f>
        <v>0</v>
      </c>
      <c r="I105" s="39">
        <f t="shared" si="15"/>
        <v>4.5454545454545456E-2</v>
      </c>
      <c r="J105" s="39">
        <f t="shared" si="16"/>
        <v>0.18181818181818182</v>
      </c>
      <c r="K105" s="40">
        <f t="shared" si="17"/>
        <v>0.77272727272727271</v>
      </c>
    </row>
    <row r="106" spans="2:11" ht="30" customHeight="1" x14ac:dyDescent="0.35">
      <c r="B106" s="9" t="s">
        <v>699</v>
      </c>
      <c r="C106" s="20">
        <v>0</v>
      </c>
      <c r="D106" s="20">
        <v>0</v>
      </c>
      <c r="E106" s="20">
        <v>6</v>
      </c>
      <c r="F106" s="21">
        <v>25</v>
      </c>
      <c r="G106" s="25">
        <f t="shared" si="14"/>
        <v>31</v>
      </c>
      <c r="H106" s="39">
        <f t="shared" si="18"/>
        <v>0</v>
      </c>
      <c r="I106" s="39">
        <f t="shared" si="15"/>
        <v>0</v>
      </c>
      <c r="J106" s="39">
        <f t="shared" si="16"/>
        <v>0.19354838709677419</v>
      </c>
      <c r="K106" s="40">
        <f t="shared" si="17"/>
        <v>0.80645161290322576</v>
      </c>
    </row>
    <row r="107" spans="2:11" ht="30" customHeight="1" x14ac:dyDescent="0.35">
      <c r="B107" s="9" t="s">
        <v>700</v>
      </c>
      <c r="C107" s="20">
        <v>0</v>
      </c>
      <c r="D107" s="20">
        <v>1</v>
      </c>
      <c r="E107" s="20">
        <v>5</v>
      </c>
      <c r="F107" s="21">
        <v>19</v>
      </c>
      <c r="G107" s="25">
        <f t="shared" si="14"/>
        <v>25</v>
      </c>
      <c r="H107" s="39">
        <f t="shared" si="18"/>
        <v>0</v>
      </c>
      <c r="I107" s="39">
        <f t="shared" si="15"/>
        <v>0.04</v>
      </c>
      <c r="J107" s="39">
        <f t="shared" si="16"/>
        <v>0.2</v>
      </c>
      <c r="K107" s="40">
        <f t="shared" si="17"/>
        <v>0.76</v>
      </c>
    </row>
    <row r="108" spans="2:11" ht="30" customHeight="1" x14ac:dyDescent="0.35">
      <c r="B108" s="9" t="s">
        <v>701</v>
      </c>
      <c r="C108" s="20">
        <v>0</v>
      </c>
      <c r="D108" s="20">
        <v>0</v>
      </c>
      <c r="E108" s="20">
        <v>5</v>
      </c>
      <c r="F108" s="21">
        <v>21</v>
      </c>
      <c r="G108" s="25">
        <f t="shared" si="14"/>
        <v>26</v>
      </c>
      <c r="H108" s="39">
        <f t="shared" si="18"/>
        <v>0</v>
      </c>
      <c r="I108" s="39">
        <f t="shared" si="15"/>
        <v>0</v>
      </c>
      <c r="J108" s="39">
        <f t="shared" si="16"/>
        <v>0.19230769230769232</v>
      </c>
      <c r="K108" s="40">
        <f t="shared" si="17"/>
        <v>0.80769230769230771</v>
      </c>
    </row>
    <row r="109" spans="2:11" ht="30" customHeight="1" x14ac:dyDescent="0.35">
      <c r="B109" s="9" t="s">
        <v>702</v>
      </c>
      <c r="C109" s="20">
        <v>0</v>
      </c>
      <c r="D109" s="20">
        <v>0</v>
      </c>
      <c r="E109" s="20">
        <v>7</v>
      </c>
      <c r="F109" s="21">
        <v>19</v>
      </c>
      <c r="G109" s="25">
        <f t="shared" si="14"/>
        <v>26</v>
      </c>
      <c r="H109" s="39">
        <f t="shared" si="18"/>
        <v>0</v>
      </c>
      <c r="I109" s="39">
        <f t="shared" si="15"/>
        <v>0</v>
      </c>
      <c r="J109" s="39">
        <f t="shared" si="16"/>
        <v>0.26923076923076922</v>
      </c>
      <c r="K109" s="40">
        <f t="shared" si="17"/>
        <v>0.73076923076923073</v>
      </c>
    </row>
    <row r="110" spans="2:11" ht="30" customHeight="1" x14ac:dyDescent="0.35">
      <c r="B110" s="9" t="s">
        <v>703</v>
      </c>
      <c r="C110" s="20">
        <v>0</v>
      </c>
      <c r="D110" s="20">
        <v>1</v>
      </c>
      <c r="E110" s="20">
        <v>5</v>
      </c>
      <c r="F110" s="21">
        <v>20</v>
      </c>
      <c r="G110" s="25">
        <f t="shared" si="14"/>
        <v>26</v>
      </c>
      <c r="H110" s="39">
        <f t="shared" si="18"/>
        <v>0</v>
      </c>
      <c r="I110" s="39">
        <f t="shared" si="15"/>
        <v>3.8461538461538464E-2</v>
      </c>
      <c r="J110" s="39">
        <f t="shared" si="16"/>
        <v>0.19230769230769232</v>
      </c>
      <c r="K110" s="40">
        <f t="shared" si="17"/>
        <v>0.76923076923076927</v>
      </c>
    </row>
    <row r="111" spans="2:11" ht="30" customHeight="1" x14ac:dyDescent="0.35">
      <c r="B111" s="9" t="s">
        <v>704</v>
      </c>
      <c r="C111" s="20">
        <v>0</v>
      </c>
      <c r="D111" s="20">
        <v>1</v>
      </c>
      <c r="E111" s="20">
        <v>7</v>
      </c>
      <c r="F111" s="21">
        <v>19</v>
      </c>
      <c r="G111" s="25">
        <f t="shared" si="14"/>
        <v>27</v>
      </c>
      <c r="H111" s="39">
        <f t="shared" si="18"/>
        <v>0</v>
      </c>
      <c r="I111" s="39">
        <f t="shared" si="15"/>
        <v>3.7037037037037035E-2</v>
      </c>
      <c r="J111" s="39">
        <f t="shared" si="16"/>
        <v>0.25925925925925924</v>
      </c>
      <c r="K111" s="40">
        <f t="shared" si="17"/>
        <v>0.70370370370370372</v>
      </c>
    </row>
    <row r="112" spans="2:11" ht="30" customHeight="1" x14ac:dyDescent="0.35">
      <c r="B112" s="9" t="s">
        <v>706</v>
      </c>
      <c r="C112" s="20">
        <v>0</v>
      </c>
      <c r="D112" s="20">
        <v>1</v>
      </c>
      <c r="E112" s="20">
        <v>5</v>
      </c>
      <c r="F112" s="21">
        <v>21</v>
      </c>
      <c r="G112" s="25">
        <f t="shared" si="14"/>
        <v>27</v>
      </c>
      <c r="H112" s="39">
        <f t="shared" si="18"/>
        <v>0</v>
      </c>
      <c r="I112" s="39">
        <f t="shared" si="15"/>
        <v>3.7037037037037035E-2</v>
      </c>
      <c r="J112" s="39">
        <f t="shared" si="16"/>
        <v>0.18518518518518517</v>
      </c>
      <c r="K112" s="40">
        <f t="shared" si="17"/>
        <v>0.77777777777777779</v>
      </c>
    </row>
    <row r="113" spans="2:11" ht="30" customHeight="1" x14ac:dyDescent="0.35">
      <c r="B113" s="9" t="s">
        <v>705</v>
      </c>
      <c r="C113" s="20">
        <v>0</v>
      </c>
      <c r="D113" s="20">
        <v>1</v>
      </c>
      <c r="E113" s="20">
        <v>7</v>
      </c>
      <c r="F113" s="21">
        <v>20</v>
      </c>
      <c r="G113" s="25">
        <f t="shared" si="14"/>
        <v>28</v>
      </c>
      <c r="H113" s="39">
        <f t="shared" si="18"/>
        <v>0</v>
      </c>
      <c r="I113" s="39">
        <f t="shared" si="15"/>
        <v>3.5714285714285712E-2</v>
      </c>
      <c r="J113" s="39">
        <f t="shared" si="16"/>
        <v>0.25</v>
      </c>
      <c r="K113" s="40">
        <f t="shared" si="17"/>
        <v>0.7142857142857143</v>
      </c>
    </row>
    <row r="114" spans="2:11" ht="30" customHeight="1" x14ac:dyDescent="0.35">
      <c r="B114" s="9" t="s">
        <v>707</v>
      </c>
      <c r="C114" s="20">
        <v>0</v>
      </c>
      <c r="D114" s="20">
        <v>0</v>
      </c>
      <c r="E114" s="20">
        <v>8</v>
      </c>
      <c r="F114" s="21">
        <v>16</v>
      </c>
      <c r="G114" s="25">
        <f t="shared" si="14"/>
        <v>24</v>
      </c>
      <c r="H114" s="39">
        <f t="shared" si="18"/>
        <v>0</v>
      </c>
      <c r="I114" s="39">
        <f t="shared" si="15"/>
        <v>0</v>
      </c>
      <c r="J114" s="39">
        <f t="shared" si="16"/>
        <v>0.33333333333333331</v>
      </c>
      <c r="K114" s="40">
        <f t="shared" si="17"/>
        <v>0.66666666666666663</v>
      </c>
    </row>
    <row r="115" spans="2:11" ht="30" customHeight="1" x14ac:dyDescent="0.35">
      <c r="B115" s="9" t="s">
        <v>708</v>
      </c>
      <c r="C115" s="20">
        <v>0</v>
      </c>
      <c r="D115" s="20">
        <v>2</v>
      </c>
      <c r="E115" s="20">
        <v>5</v>
      </c>
      <c r="F115" s="21">
        <v>17</v>
      </c>
      <c r="G115" s="25">
        <f t="shared" si="14"/>
        <v>24</v>
      </c>
      <c r="H115" s="39">
        <f t="shared" si="18"/>
        <v>0</v>
      </c>
      <c r="I115" s="39">
        <f t="shared" si="15"/>
        <v>8.3333333333333329E-2</v>
      </c>
      <c r="J115" s="39">
        <f t="shared" si="16"/>
        <v>0.20833333333333334</v>
      </c>
      <c r="K115" s="40">
        <f t="shared" si="17"/>
        <v>0.70833333333333337</v>
      </c>
    </row>
    <row r="116" spans="2:11" ht="30" customHeight="1" x14ac:dyDescent="0.35">
      <c r="B116" s="9" t="s">
        <v>709</v>
      </c>
      <c r="C116" s="20">
        <v>1</v>
      </c>
      <c r="D116" s="20">
        <v>0</v>
      </c>
      <c r="E116" s="20">
        <v>2</v>
      </c>
      <c r="F116" s="21">
        <v>19</v>
      </c>
      <c r="G116" s="25">
        <f t="shared" si="14"/>
        <v>22</v>
      </c>
      <c r="H116" s="39">
        <f t="shared" si="18"/>
        <v>4.5454545454545456E-2</v>
      </c>
      <c r="I116" s="39">
        <f t="shared" si="15"/>
        <v>0</v>
      </c>
      <c r="J116" s="39">
        <f t="shared" si="16"/>
        <v>9.0909090909090912E-2</v>
      </c>
      <c r="K116" s="40">
        <f t="shared" si="17"/>
        <v>0.86363636363636365</v>
      </c>
    </row>
    <row r="117" spans="2:11" ht="30" customHeight="1" x14ac:dyDescent="0.35">
      <c r="B117" s="9" t="s">
        <v>710</v>
      </c>
      <c r="C117" s="20">
        <v>1</v>
      </c>
      <c r="D117" s="20">
        <v>0</v>
      </c>
      <c r="E117" s="20">
        <v>3</v>
      </c>
      <c r="F117" s="21">
        <v>20</v>
      </c>
      <c r="G117" s="25">
        <f t="shared" si="14"/>
        <v>24</v>
      </c>
      <c r="H117" s="39">
        <f t="shared" si="18"/>
        <v>4.1666666666666664E-2</v>
      </c>
      <c r="I117" s="39">
        <f t="shared" si="15"/>
        <v>0</v>
      </c>
      <c r="J117" s="39">
        <f t="shared" si="16"/>
        <v>0.125</v>
      </c>
      <c r="K117" s="40">
        <f t="shared" si="17"/>
        <v>0.83333333333333337</v>
      </c>
    </row>
    <row r="118" spans="2:11" ht="30" customHeight="1" x14ac:dyDescent="0.35">
      <c r="B118" s="9" t="s">
        <v>711</v>
      </c>
      <c r="C118" s="20">
        <v>0</v>
      </c>
      <c r="D118" s="20">
        <v>0</v>
      </c>
      <c r="E118" s="20">
        <v>2</v>
      </c>
      <c r="F118" s="21">
        <v>21</v>
      </c>
      <c r="G118" s="25">
        <f t="shared" si="14"/>
        <v>23</v>
      </c>
      <c r="H118" s="39">
        <f t="shared" si="18"/>
        <v>0</v>
      </c>
      <c r="I118" s="39">
        <f t="shared" si="15"/>
        <v>0</v>
      </c>
      <c r="J118" s="39">
        <f t="shared" si="16"/>
        <v>8.6956521739130432E-2</v>
      </c>
      <c r="K118" s="40">
        <f t="shared" si="17"/>
        <v>0.91304347826086951</v>
      </c>
    </row>
    <row r="119" spans="2:11" ht="30" customHeight="1" x14ac:dyDescent="0.35">
      <c r="B119" s="9" t="s">
        <v>712</v>
      </c>
      <c r="C119" s="20">
        <v>0</v>
      </c>
      <c r="D119" s="20">
        <v>0</v>
      </c>
      <c r="E119" s="20">
        <v>2</v>
      </c>
      <c r="F119" s="21">
        <v>19</v>
      </c>
      <c r="G119" s="25">
        <f t="shared" si="14"/>
        <v>21</v>
      </c>
      <c r="H119" s="39">
        <f t="shared" si="18"/>
        <v>0</v>
      </c>
      <c r="I119" s="39">
        <f t="shared" si="15"/>
        <v>0</v>
      </c>
      <c r="J119" s="39">
        <f t="shared" si="16"/>
        <v>9.5238095238095233E-2</v>
      </c>
      <c r="K119" s="40">
        <f t="shared" si="17"/>
        <v>0.90476190476190477</v>
      </c>
    </row>
    <row r="120" spans="2:11" ht="30" customHeight="1" x14ac:dyDescent="0.35">
      <c r="B120" s="9" t="s">
        <v>713</v>
      </c>
      <c r="C120" s="20">
        <v>0</v>
      </c>
      <c r="D120" s="20">
        <v>1</v>
      </c>
      <c r="E120" s="20">
        <v>4</v>
      </c>
      <c r="F120" s="21">
        <v>20</v>
      </c>
      <c r="G120" s="25">
        <f t="shared" si="14"/>
        <v>25</v>
      </c>
      <c r="H120" s="39">
        <f t="shared" si="18"/>
        <v>0</v>
      </c>
      <c r="I120" s="39">
        <f t="shared" si="15"/>
        <v>0.04</v>
      </c>
      <c r="J120" s="39">
        <f t="shared" si="16"/>
        <v>0.16</v>
      </c>
      <c r="K120" s="40">
        <f t="shared" si="17"/>
        <v>0.8</v>
      </c>
    </row>
    <row r="121" spans="2:11" ht="30" customHeight="1" x14ac:dyDescent="0.35">
      <c r="B121" s="9" t="s">
        <v>714</v>
      </c>
      <c r="C121" s="20">
        <v>0</v>
      </c>
      <c r="D121" s="20">
        <v>0</v>
      </c>
      <c r="E121" s="20">
        <v>1</v>
      </c>
      <c r="F121" s="21">
        <v>11</v>
      </c>
      <c r="G121" s="25">
        <f t="shared" si="14"/>
        <v>12</v>
      </c>
      <c r="H121" s="39">
        <f t="shared" si="18"/>
        <v>0</v>
      </c>
      <c r="I121" s="39">
        <f t="shared" si="15"/>
        <v>0</v>
      </c>
      <c r="J121" s="39">
        <f t="shared" si="16"/>
        <v>8.3333333333333329E-2</v>
      </c>
      <c r="K121" s="40">
        <f t="shared" si="17"/>
        <v>0.91666666666666663</v>
      </c>
    </row>
    <row r="122" spans="2:11" ht="30" customHeight="1" x14ac:dyDescent="0.35">
      <c r="B122" s="9" t="s">
        <v>715</v>
      </c>
      <c r="C122" s="20">
        <v>0</v>
      </c>
      <c r="D122" s="20">
        <v>0</v>
      </c>
      <c r="E122" s="20">
        <v>2</v>
      </c>
      <c r="F122" s="21">
        <v>8</v>
      </c>
      <c r="G122" s="25">
        <f t="shared" si="14"/>
        <v>10</v>
      </c>
      <c r="H122" s="39">
        <f t="shared" si="18"/>
        <v>0</v>
      </c>
      <c r="I122" s="39">
        <f t="shared" si="15"/>
        <v>0</v>
      </c>
      <c r="J122" s="39">
        <f t="shared" si="16"/>
        <v>0.2</v>
      </c>
      <c r="K122" s="40">
        <f t="shared" si="17"/>
        <v>0.8</v>
      </c>
    </row>
    <row r="123" spans="2:11" ht="30" customHeight="1" x14ac:dyDescent="0.35">
      <c r="B123" s="9" t="s">
        <v>716</v>
      </c>
      <c r="C123" s="20">
        <v>0</v>
      </c>
      <c r="D123" s="20">
        <v>0</v>
      </c>
      <c r="E123" s="20">
        <v>2</v>
      </c>
      <c r="F123" s="21">
        <v>4</v>
      </c>
      <c r="G123" s="25">
        <f t="shared" si="14"/>
        <v>6</v>
      </c>
      <c r="H123" s="39">
        <f t="shared" si="18"/>
        <v>0</v>
      </c>
      <c r="I123" s="39">
        <f t="shared" si="15"/>
        <v>0</v>
      </c>
      <c r="J123" s="39">
        <f t="shared" si="16"/>
        <v>0.33333333333333331</v>
      </c>
      <c r="K123" s="40">
        <f t="shared" si="17"/>
        <v>0.66666666666666663</v>
      </c>
    </row>
    <row r="124" spans="2:11" ht="30" customHeight="1" x14ac:dyDescent="0.35">
      <c r="B124" s="9" t="s">
        <v>717</v>
      </c>
      <c r="C124" s="20">
        <v>0</v>
      </c>
      <c r="D124" s="20">
        <v>0</v>
      </c>
      <c r="E124" s="20">
        <v>6</v>
      </c>
      <c r="F124" s="21">
        <v>12</v>
      </c>
      <c r="G124" s="25">
        <f t="shared" si="14"/>
        <v>18</v>
      </c>
      <c r="H124" s="39">
        <f t="shared" si="18"/>
        <v>0</v>
      </c>
      <c r="I124" s="39">
        <f t="shared" si="15"/>
        <v>0</v>
      </c>
      <c r="J124" s="39">
        <f t="shared" si="16"/>
        <v>0.33333333333333331</v>
      </c>
      <c r="K124" s="40">
        <f t="shared" si="17"/>
        <v>0.66666666666666663</v>
      </c>
    </row>
    <row r="125" spans="2:11" ht="30" customHeight="1" x14ac:dyDescent="0.35">
      <c r="B125" s="9" t="s">
        <v>718</v>
      </c>
      <c r="C125" s="20">
        <v>0</v>
      </c>
      <c r="D125" s="20">
        <v>0</v>
      </c>
      <c r="E125" s="20">
        <v>2</v>
      </c>
      <c r="F125" s="21">
        <v>9</v>
      </c>
      <c r="G125" s="25">
        <f t="shared" si="14"/>
        <v>11</v>
      </c>
      <c r="H125" s="39">
        <f t="shared" si="18"/>
        <v>0</v>
      </c>
      <c r="I125" s="39">
        <f t="shared" si="15"/>
        <v>0</v>
      </c>
      <c r="J125" s="39">
        <f t="shared" si="16"/>
        <v>0.18181818181818182</v>
      </c>
      <c r="K125" s="40">
        <f t="shared" si="17"/>
        <v>0.81818181818181823</v>
      </c>
    </row>
    <row r="126" spans="2:11" ht="30" customHeight="1" thickBot="1" x14ac:dyDescent="0.4">
      <c r="B126" s="10" t="s">
        <v>719</v>
      </c>
      <c r="C126" s="23">
        <v>0</v>
      </c>
      <c r="D126" s="23">
        <v>0</v>
      </c>
      <c r="E126" s="23">
        <v>2</v>
      </c>
      <c r="F126" s="24">
        <v>11</v>
      </c>
      <c r="G126" s="25">
        <f t="shared" si="14"/>
        <v>13</v>
      </c>
      <c r="H126" s="41">
        <f t="shared" si="18"/>
        <v>0</v>
      </c>
      <c r="I126" s="41">
        <f t="shared" si="15"/>
        <v>0</v>
      </c>
      <c r="J126" s="41">
        <f t="shared" si="16"/>
        <v>0.15384615384615385</v>
      </c>
      <c r="K126" s="42">
        <f t="shared" si="17"/>
        <v>0.84615384615384615</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21529-097E-4490-AE35-CF1C5C950031}">
  <dimension ref="A5:X147"/>
  <sheetViews>
    <sheetView showGridLines="0" workbookViewId="0">
      <selection activeCell="Z15" sqref="Z15"/>
    </sheetView>
  </sheetViews>
  <sheetFormatPr defaultRowHeight="14.5" x14ac:dyDescent="0.35"/>
  <sheetData>
    <row r="5" spans="1:24" ht="15.5" x14ac:dyDescent="0.35">
      <c r="A5" s="76" t="s">
        <v>747</v>
      </c>
      <c r="B5" s="76"/>
      <c r="C5" s="76"/>
      <c r="D5" s="76"/>
      <c r="E5" s="76"/>
      <c r="F5" s="76"/>
      <c r="G5" s="76"/>
      <c r="H5" s="76"/>
      <c r="I5" s="76"/>
      <c r="J5" s="76"/>
      <c r="K5" s="76"/>
      <c r="L5" s="76"/>
      <c r="M5" s="76"/>
      <c r="N5" s="76"/>
      <c r="O5" s="76"/>
      <c r="P5" s="76"/>
      <c r="Q5" s="76"/>
      <c r="R5" s="76"/>
      <c r="S5" s="76"/>
      <c r="T5" s="76"/>
      <c r="U5" s="76"/>
      <c r="V5" s="76"/>
      <c r="W5" s="76"/>
      <c r="X5" s="76"/>
    </row>
    <row r="55" spans="1:24" ht="15.5" x14ac:dyDescent="0.35">
      <c r="A55" s="77" t="s">
        <v>721</v>
      </c>
      <c r="B55" s="76"/>
      <c r="C55" s="76"/>
      <c r="D55" s="76"/>
      <c r="E55" s="76"/>
      <c r="F55" s="76"/>
      <c r="G55" s="76"/>
      <c r="H55" s="76"/>
      <c r="I55" s="76"/>
      <c r="J55" s="76"/>
      <c r="K55" s="76"/>
      <c r="L55" s="76"/>
      <c r="M55" s="76"/>
      <c r="N55" s="76"/>
      <c r="O55" s="76"/>
      <c r="P55" s="76"/>
      <c r="Q55" s="76"/>
      <c r="R55" s="76"/>
      <c r="S55" s="76"/>
      <c r="T55" s="76"/>
      <c r="U55" s="76"/>
      <c r="V55" s="76"/>
      <c r="W55" s="76"/>
      <c r="X55" s="76"/>
    </row>
    <row r="101" spans="1:24" ht="15.5" x14ac:dyDescent="0.35">
      <c r="A101" s="77" t="s">
        <v>725</v>
      </c>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47" spans="1:24" ht="15.5" x14ac:dyDescent="0.35">
      <c r="A147" s="77" t="s">
        <v>726</v>
      </c>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sheetData>
  <mergeCells count="4">
    <mergeCell ref="A5:X5"/>
    <mergeCell ref="A55:X55"/>
    <mergeCell ref="A101:X101"/>
    <mergeCell ref="A147:X14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2604-1E85-474E-8A9D-5BA8FEC405CF}">
  <dimension ref="B2:K30"/>
  <sheetViews>
    <sheetView showGridLines="0" workbookViewId="0">
      <selection activeCell="G10" sqref="G10"/>
    </sheetView>
  </sheetViews>
  <sheetFormatPr defaultRowHeight="30" customHeight="1" x14ac:dyDescent="0.35"/>
  <cols>
    <col min="2" max="2" width="46.7265625" customWidth="1"/>
    <col min="3" max="12" width="20.6328125" customWidth="1"/>
  </cols>
  <sheetData>
    <row r="2" spans="2:11" ht="30" customHeight="1" thickBot="1" x14ac:dyDescent="0.4"/>
    <row r="3" spans="2:11" ht="30" customHeight="1" thickBot="1" x14ac:dyDescent="0.4">
      <c r="B3" s="4" t="s">
        <v>0</v>
      </c>
      <c r="C3" s="5" t="s">
        <v>4</v>
      </c>
      <c r="D3" s="5" t="s">
        <v>5</v>
      </c>
      <c r="E3" s="5" t="s">
        <v>6</v>
      </c>
      <c r="F3" s="6" t="s">
        <v>720</v>
      </c>
      <c r="G3" s="26" t="s">
        <v>732</v>
      </c>
      <c r="H3" s="5" t="s">
        <v>4</v>
      </c>
      <c r="I3" s="5" t="s">
        <v>5</v>
      </c>
      <c r="J3" s="5" t="s">
        <v>6</v>
      </c>
      <c r="K3" s="6" t="s">
        <v>720</v>
      </c>
    </row>
    <row r="4" spans="2:11" ht="30" customHeight="1" x14ac:dyDescent="0.35">
      <c r="B4" s="8" t="s">
        <v>727</v>
      </c>
      <c r="C4" s="16">
        <v>0</v>
      </c>
      <c r="D4" s="16">
        <v>6</v>
      </c>
      <c r="E4" s="16">
        <v>30</v>
      </c>
      <c r="F4" s="17">
        <v>76</v>
      </c>
      <c r="G4" s="25">
        <f>SUM(C4:F4)</f>
        <v>112</v>
      </c>
      <c r="H4" s="37">
        <f>SUM(C4/G4)</f>
        <v>0</v>
      </c>
      <c r="I4" s="37">
        <f>SUM(D4/G4)</f>
        <v>5.3571428571428568E-2</v>
      </c>
      <c r="J4" s="37">
        <f>SUM(E4/G4)</f>
        <v>0.26785714285714285</v>
      </c>
      <c r="K4" s="38">
        <f>SUM(F4/G4)</f>
        <v>0.6785714285714286</v>
      </c>
    </row>
    <row r="5" spans="2:11" ht="30" customHeight="1" x14ac:dyDescent="0.35">
      <c r="B5" s="9" t="s">
        <v>728</v>
      </c>
      <c r="C5" s="20">
        <v>0</v>
      </c>
      <c r="D5" s="20">
        <v>4</v>
      </c>
      <c r="E5" s="20">
        <v>51</v>
      </c>
      <c r="F5" s="21">
        <v>88</v>
      </c>
      <c r="G5" s="25">
        <f t="shared" ref="G5:G8" si="0">SUM(C5:F5)</f>
        <v>143</v>
      </c>
      <c r="H5" s="39">
        <f t="shared" ref="H5:H8" si="1">SUM(C5/G5)</f>
        <v>0</v>
      </c>
      <c r="I5" s="39">
        <f t="shared" ref="I5:I8" si="2">SUM(D5/G5)</f>
        <v>2.7972027972027972E-2</v>
      </c>
      <c r="J5" s="39">
        <f t="shared" ref="J5:J8" si="3">SUM(E5/G5)</f>
        <v>0.35664335664335667</v>
      </c>
      <c r="K5" s="40">
        <f t="shared" ref="K5:K8" si="4">SUM(F5/G5)</f>
        <v>0.61538461538461542</v>
      </c>
    </row>
    <row r="6" spans="2:11" ht="30" customHeight="1" x14ac:dyDescent="0.35">
      <c r="B6" s="9" t="s">
        <v>729</v>
      </c>
      <c r="C6" s="20">
        <v>1</v>
      </c>
      <c r="D6" s="20">
        <v>20</v>
      </c>
      <c r="E6" s="20">
        <v>58</v>
      </c>
      <c r="F6" s="21">
        <v>119</v>
      </c>
      <c r="G6" s="25">
        <f t="shared" si="0"/>
        <v>198</v>
      </c>
      <c r="H6" s="39">
        <f t="shared" si="1"/>
        <v>5.0505050505050509E-3</v>
      </c>
      <c r="I6" s="39">
        <f t="shared" si="2"/>
        <v>0.10101010101010101</v>
      </c>
      <c r="J6" s="39">
        <f t="shared" si="3"/>
        <v>0.29292929292929293</v>
      </c>
      <c r="K6" s="40">
        <f t="shared" si="4"/>
        <v>0.60101010101010099</v>
      </c>
    </row>
    <row r="7" spans="2:11" ht="30" customHeight="1" x14ac:dyDescent="0.35">
      <c r="B7" s="9" t="s">
        <v>730</v>
      </c>
      <c r="C7" s="20">
        <v>2</v>
      </c>
      <c r="D7" s="20">
        <v>4</v>
      </c>
      <c r="E7" s="20">
        <v>17</v>
      </c>
      <c r="F7" s="21">
        <v>72</v>
      </c>
      <c r="G7" s="25">
        <f t="shared" si="0"/>
        <v>95</v>
      </c>
      <c r="H7" s="39">
        <f t="shared" si="1"/>
        <v>2.1052631578947368E-2</v>
      </c>
      <c r="I7" s="39">
        <f t="shared" si="2"/>
        <v>4.2105263157894736E-2</v>
      </c>
      <c r="J7" s="39">
        <f t="shared" si="3"/>
        <v>0.17894736842105263</v>
      </c>
      <c r="K7" s="40">
        <f t="shared" si="4"/>
        <v>0.75789473684210529</v>
      </c>
    </row>
    <row r="8" spans="2:11" ht="30" customHeight="1" thickBot="1" x14ac:dyDescent="0.4">
      <c r="B8" s="10" t="s">
        <v>731</v>
      </c>
      <c r="C8" s="23">
        <v>0</v>
      </c>
      <c r="D8" s="23">
        <v>4</v>
      </c>
      <c r="E8" s="23">
        <v>21</v>
      </c>
      <c r="F8" s="24">
        <v>74</v>
      </c>
      <c r="G8" s="25">
        <f t="shared" si="0"/>
        <v>99</v>
      </c>
      <c r="H8" s="41">
        <f t="shared" si="1"/>
        <v>0</v>
      </c>
      <c r="I8" s="41">
        <f t="shared" si="2"/>
        <v>4.0404040404040407E-2</v>
      </c>
      <c r="J8" s="41">
        <f t="shared" si="3"/>
        <v>0.21212121212121213</v>
      </c>
      <c r="K8" s="42">
        <f t="shared" si="4"/>
        <v>0.74747474747474751</v>
      </c>
    </row>
    <row r="10" spans="2:11" ht="30" customHeight="1" thickBot="1" x14ac:dyDescent="0.4"/>
    <row r="11" spans="2:11" ht="30" customHeight="1" thickBot="1" x14ac:dyDescent="0.4">
      <c r="B11" s="4" t="s">
        <v>721</v>
      </c>
      <c r="C11" s="5" t="s">
        <v>722</v>
      </c>
      <c r="D11" s="5" t="s">
        <v>723</v>
      </c>
      <c r="E11" s="5" t="s">
        <v>724</v>
      </c>
      <c r="F11" s="65" t="s">
        <v>732</v>
      </c>
      <c r="G11" s="5" t="s">
        <v>722</v>
      </c>
      <c r="H11" s="5" t="s">
        <v>723</v>
      </c>
      <c r="I11" s="5" t="s">
        <v>724</v>
      </c>
    </row>
    <row r="12" spans="2:11" ht="30" customHeight="1" x14ac:dyDescent="0.35">
      <c r="B12" s="9" t="s">
        <v>727</v>
      </c>
      <c r="C12" s="20">
        <v>0</v>
      </c>
      <c r="D12" s="20">
        <v>106</v>
      </c>
      <c r="E12" s="20">
        <v>1</v>
      </c>
      <c r="F12" s="66">
        <f>SUM(C12:E12)</f>
        <v>107</v>
      </c>
      <c r="G12" s="39">
        <f>SUM(C12/F12)</f>
        <v>0</v>
      </c>
      <c r="H12" s="39">
        <f>SUM(D12/F12)</f>
        <v>0.99065420560747663</v>
      </c>
      <c r="I12" s="39">
        <f>SUM(E12/F12)</f>
        <v>9.3457943925233638E-3</v>
      </c>
    </row>
    <row r="13" spans="2:11" ht="30" customHeight="1" x14ac:dyDescent="0.35">
      <c r="B13" s="9" t="s">
        <v>728</v>
      </c>
      <c r="C13" s="20">
        <v>1</v>
      </c>
      <c r="D13" s="20">
        <v>116</v>
      </c>
      <c r="E13" s="20">
        <v>0</v>
      </c>
      <c r="F13" s="66">
        <f t="shared" ref="F13:F16" si="5">SUM(C13:E13)</f>
        <v>117</v>
      </c>
      <c r="G13" s="39">
        <f t="shared" ref="G13:G16" si="6">SUM(C13/F13)</f>
        <v>8.5470085470085479E-3</v>
      </c>
      <c r="H13" s="39">
        <f t="shared" ref="H13:H16" si="7">SUM(D13/F13)</f>
        <v>0.99145299145299148</v>
      </c>
      <c r="I13" s="39">
        <f t="shared" ref="I13:I16" si="8">SUM(E13/F13)</f>
        <v>0</v>
      </c>
    </row>
    <row r="14" spans="2:11" ht="30" customHeight="1" x14ac:dyDescent="0.35">
      <c r="B14" s="9" t="s">
        <v>729</v>
      </c>
      <c r="C14" s="20">
        <v>0</v>
      </c>
      <c r="D14" s="20">
        <v>179</v>
      </c>
      <c r="E14" s="20">
        <v>0</v>
      </c>
      <c r="F14" s="66">
        <f t="shared" si="5"/>
        <v>179</v>
      </c>
      <c r="G14" s="39">
        <f t="shared" si="6"/>
        <v>0</v>
      </c>
      <c r="H14" s="39">
        <f t="shared" si="7"/>
        <v>1</v>
      </c>
      <c r="I14" s="39">
        <f t="shared" si="8"/>
        <v>0</v>
      </c>
    </row>
    <row r="15" spans="2:11" ht="30" customHeight="1" x14ac:dyDescent="0.35">
      <c r="B15" s="9" t="s">
        <v>730</v>
      </c>
      <c r="C15" s="20">
        <v>0</v>
      </c>
      <c r="D15" s="20">
        <v>81</v>
      </c>
      <c r="E15" s="20">
        <v>0</v>
      </c>
      <c r="F15" s="66">
        <f t="shared" si="5"/>
        <v>81</v>
      </c>
      <c r="G15" s="39">
        <f t="shared" si="6"/>
        <v>0</v>
      </c>
      <c r="H15" s="39">
        <f t="shared" si="7"/>
        <v>1</v>
      </c>
      <c r="I15" s="39">
        <f t="shared" si="8"/>
        <v>0</v>
      </c>
    </row>
    <row r="16" spans="2:11" ht="30" customHeight="1" thickBot="1" x14ac:dyDescent="0.4">
      <c r="B16" s="10" t="s">
        <v>731</v>
      </c>
      <c r="C16" s="23">
        <v>0</v>
      </c>
      <c r="D16" s="23">
        <v>95</v>
      </c>
      <c r="E16" s="23">
        <v>5</v>
      </c>
      <c r="F16" s="66">
        <f t="shared" si="5"/>
        <v>100</v>
      </c>
      <c r="G16" s="41">
        <f t="shared" si="6"/>
        <v>0</v>
      </c>
      <c r="H16" s="41">
        <f t="shared" si="7"/>
        <v>0.95</v>
      </c>
      <c r="I16" s="41">
        <f t="shared" si="8"/>
        <v>0.05</v>
      </c>
    </row>
    <row r="17" spans="2:11" ht="30" customHeight="1" thickBot="1" x14ac:dyDescent="0.4"/>
    <row r="18" spans="2:11" ht="30" customHeight="1" thickBot="1" x14ac:dyDescent="0.4">
      <c r="B18" s="4" t="s">
        <v>725</v>
      </c>
      <c r="C18" s="5" t="s">
        <v>4</v>
      </c>
      <c r="D18" s="5" t="s">
        <v>5</v>
      </c>
      <c r="E18" s="5" t="s">
        <v>6</v>
      </c>
      <c r="F18" s="6" t="s">
        <v>720</v>
      </c>
      <c r="G18" s="26" t="s">
        <v>732</v>
      </c>
      <c r="H18" s="5" t="s">
        <v>4</v>
      </c>
      <c r="I18" s="5" t="s">
        <v>5</v>
      </c>
      <c r="J18" s="5" t="s">
        <v>6</v>
      </c>
      <c r="K18" s="6" t="s">
        <v>720</v>
      </c>
    </row>
    <row r="19" spans="2:11" ht="30" customHeight="1" x14ac:dyDescent="0.35">
      <c r="B19" s="9" t="s">
        <v>727</v>
      </c>
      <c r="C19" s="20">
        <v>0</v>
      </c>
      <c r="D19" s="20">
        <v>3</v>
      </c>
      <c r="E19" s="20">
        <v>21</v>
      </c>
      <c r="F19" s="21">
        <v>59</v>
      </c>
      <c r="G19" s="25">
        <f>SUM(C19:F19)</f>
        <v>83</v>
      </c>
      <c r="H19" s="39">
        <f>SUM(C19/G19)</f>
        <v>0</v>
      </c>
      <c r="I19" s="39">
        <f>SUM(D19/G19)</f>
        <v>3.614457831325301E-2</v>
      </c>
      <c r="J19" s="39">
        <f>SUM(E19/G19)</f>
        <v>0.25301204819277107</v>
      </c>
      <c r="K19" s="40">
        <f>SUM(F19/G19)</f>
        <v>0.71084337349397586</v>
      </c>
    </row>
    <row r="20" spans="2:11" ht="30" customHeight="1" x14ac:dyDescent="0.35">
      <c r="B20" s="9" t="s">
        <v>728</v>
      </c>
      <c r="C20" s="20">
        <v>0</v>
      </c>
      <c r="D20" s="20">
        <v>1</v>
      </c>
      <c r="E20" s="20">
        <v>43</v>
      </c>
      <c r="F20" s="21">
        <v>100</v>
      </c>
      <c r="G20" s="25">
        <f t="shared" ref="G20:G23" si="9">SUM(C20:F20)</f>
        <v>144</v>
      </c>
      <c r="H20" s="39">
        <f t="shared" ref="H20:H23" si="10">SUM(C20/G20)</f>
        <v>0</v>
      </c>
      <c r="I20" s="39">
        <f t="shared" ref="I20:I23" si="11">SUM(D20/G20)</f>
        <v>6.9444444444444441E-3</v>
      </c>
      <c r="J20" s="39">
        <f t="shared" ref="J20:J23" si="12">SUM(E20/G20)</f>
        <v>0.2986111111111111</v>
      </c>
      <c r="K20" s="40">
        <f t="shared" ref="K20:K23" si="13">SUM(F20/G20)</f>
        <v>0.69444444444444442</v>
      </c>
    </row>
    <row r="21" spans="2:11" ht="30" customHeight="1" x14ac:dyDescent="0.35">
      <c r="B21" s="9" t="s">
        <v>729</v>
      </c>
      <c r="C21" s="20">
        <v>0</v>
      </c>
      <c r="D21" s="20">
        <v>7</v>
      </c>
      <c r="E21" s="20">
        <v>48</v>
      </c>
      <c r="F21" s="21">
        <v>130</v>
      </c>
      <c r="G21" s="25">
        <f t="shared" si="9"/>
        <v>185</v>
      </c>
      <c r="H21" s="39">
        <f t="shared" si="10"/>
        <v>0</v>
      </c>
      <c r="I21" s="39">
        <f t="shared" si="11"/>
        <v>3.783783783783784E-2</v>
      </c>
      <c r="J21" s="39">
        <f t="shared" si="12"/>
        <v>0.25945945945945947</v>
      </c>
      <c r="K21" s="40">
        <f t="shared" si="13"/>
        <v>0.70270270270270274</v>
      </c>
    </row>
    <row r="22" spans="2:11" ht="30" customHeight="1" x14ac:dyDescent="0.35">
      <c r="B22" s="9" t="s">
        <v>730</v>
      </c>
      <c r="C22" s="20">
        <v>2</v>
      </c>
      <c r="D22" s="20">
        <v>3</v>
      </c>
      <c r="E22" s="20">
        <v>7</v>
      </c>
      <c r="F22" s="21">
        <v>77</v>
      </c>
      <c r="G22" s="25">
        <f t="shared" si="9"/>
        <v>89</v>
      </c>
      <c r="H22" s="39">
        <f t="shared" si="10"/>
        <v>2.247191011235955E-2</v>
      </c>
      <c r="I22" s="39">
        <f t="shared" si="11"/>
        <v>3.3707865168539325E-2</v>
      </c>
      <c r="J22" s="39">
        <f t="shared" si="12"/>
        <v>7.8651685393258425E-2</v>
      </c>
      <c r="K22" s="40">
        <f t="shared" si="13"/>
        <v>0.8651685393258427</v>
      </c>
    </row>
    <row r="23" spans="2:11" ht="30" customHeight="1" thickBot="1" x14ac:dyDescent="0.4">
      <c r="B23" s="10" t="s">
        <v>731</v>
      </c>
      <c r="C23" s="23">
        <v>0</v>
      </c>
      <c r="D23" s="23">
        <v>1</v>
      </c>
      <c r="E23" s="23">
        <v>10</v>
      </c>
      <c r="F23" s="24">
        <v>69</v>
      </c>
      <c r="G23" s="25">
        <f t="shared" si="9"/>
        <v>80</v>
      </c>
      <c r="H23" s="41">
        <f t="shared" si="10"/>
        <v>0</v>
      </c>
      <c r="I23" s="41">
        <f t="shared" si="11"/>
        <v>1.2500000000000001E-2</v>
      </c>
      <c r="J23" s="41">
        <f t="shared" si="12"/>
        <v>0.125</v>
      </c>
      <c r="K23" s="42">
        <f t="shared" si="13"/>
        <v>0.86250000000000004</v>
      </c>
    </row>
    <row r="24" spans="2:11" ht="30" customHeight="1" thickBot="1" x14ac:dyDescent="0.4"/>
    <row r="25" spans="2:11" ht="30" customHeight="1" thickBot="1" x14ac:dyDescent="0.4">
      <c r="B25" s="4" t="s">
        <v>726</v>
      </c>
      <c r="C25" s="5" t="s">
        <v>4</v>
      </c>
      <c r="D25" s="5" t="s">
        <v>5</v>
      </c>
      <c r="E25" s="5" t="s">
        <v>6</v>
      </c>
      <c r="F25" s="6" t="s">
        <v>720</v>
      </c>
      <c r="G25" s="26" t="s">
        <v>732</v>
      </c>
      <c r="H25" s="5" t="s">
        <v>4</v>
      </c>
      <c r="I25" s="5" t="s">
        <v>5</v>
      </c>
      <c r="J25" s="5" t="s">
        <v>6</v>
      </c>
      <c r="K25" s="6" t="s">
        <v>720</v>
      </c>
    </row>
    <row r="26" spans="2:11" ht="30" customHeight="1" x14ac:dyDescent="0.35">
      <c r="B26" s="9" t="s">
        <v>727</v>
      </c>
      <c r="C26" s="20">
        <v>0</v>
      </c>
      <c r="D26" s="20">
        <v>2</v>
      </c>
      <c r="E26" s="20">
        <v>16</v>
      </c>
      <c r="F26" s="21">
        <v>62</v>
      </c>
      <c r="G26" s="25">
        <f>SUM(C26:F26)</f>
        <v>80</v>
      </c>
      <c r="H26" s="39">
        <f>SUM(C26/G26)</f>
        <v>0</v>
      </c>
      <c r="I26" s="39">
        <f>SUM(D26/G26)</f>
        <v>2.5000000000000001E-2</v>
      </c>
      <c r="J26" s="39">
        <f>SUM(E26/G26)</f>
        <v>0.2</v>
      </c>
      <c r="K26" s="40">
        <f>SUM(F26/G26)</f>
        <v>0.77500000000000002</v>
      </c>
    </row>
    <row r="27" spans="2:11" ht="30" customHeight="1" x14ac:dyDescent="0.35">
      <c r="B27" s="9" t="s">
        <v>728</v>
      </c>
      <c r="C27" s="20">
        <v>0</v>
      </c>
      <c r="D27" s="20">
        <v>3</v>
      </c>
      <c r="E27" s="20">
        <v>30</v>
      </c>
      <c r="F27" s="21">
        <v>100</v>
      </c>
      <c r="G27" s="25">
        <f t="shared" ref="G27:G30" si="14">SUM(C27:F27)</f>
        <v>133</v>
      </c>
      <c r="H27" s="39">
        <f t="shared" ref="H27:H30" si="15">SUM(C27/G27)</f>
        <v>0</v>
      </c>
      <c r="I27" s="39">
        <f t="shared" ref="I27:I30" si="16">SUM(D27/G27)</f>
        <v>2.2556390977443608E-2</v>
      </c>
      <c r="J27" s="39">
        <f t="shared" ref="J27:J30" si="17">SUM(E27/G27)</f>
        <v>0.22556390977443608</v>
      </c>
      <c r="K27" s="40">
        <f t="shared" ref="K27:K30" si="18">SUM(F27/G27)</f>
        <v>0.75187969924812026</v>
      </c>
    </row>
    <row r="28" spans="2:11" ht="30" customHeight="1" x14ac:dyDescent="0.35">
      <c r="B28" s="9" t="s">
        <v>729</v>
      </c>
      <c r="C28" s="20">
        <v>0</v>
      </c>
      <c r="D28" s="20">
        <v>6</v>
      </c>
      <c r="E28" s="20">
        <v>44</v>
      </c>
      <c r="F28" s="21">
        <v>132</v>
      </c>
      <c r="G28" s="25">
        <f t="shared" si="14"/>
        <v>182</v>
      </c>
      <c r="H28" s="39">
        <f t="shared" si="15"/>
        <v>0</v>
      </c>
      <c r="I28" s="39">
        <f t="shared" si="16"/>
        <v>3.2967032967032968E-2</v>
      </c>
      <c r="J28" s="39">
        <f t="shared" si="17"/>
        <v>0.24175824175824176</v>
      </c>
      <c r="K28" s="40">
        <f t="shared" si="18"/>
        <v>0.72527472527472525</v>
      </c>
    </row>
    <row r="29" spans="2:11" ht="30" customHeight="1" x14ac:dyDescent="0.35">
      <c r="B29" s="9" t="s">
        <v>730</v>
      </c>
      <c r="C29" s="20">
        <v>2</v>
      </c>
      <c r="D29" s="20">
        <v>0</v>
      </c>
      <c r="E29" s="20">
        <v>9</v>
      </c>
      <c r="F29" s="21">
        <v>79</v>
      </c>
      <c r="G29" s="25">
        <f t="shared" si="14"/>
        <v>90</v>
      </c>
      <c r="H29" s="39">
        <f t="shared" si="15"/>
        <v>2.2222222222222223E-2</v>
      </c>
      <c r="I29" s="39">
        <f t="shared" si="16"/>
        <v>0</v>
      </c>
      <c r="J29" s="39">
        <f t="shared" si="17"/>
        <v>0.1</v>
      </c>
      <c r="K29" s="40">
        <f t="shared" si="18"/>
        <v>0.87777777777777777</v>
      </c>
    </row>
    <row r="30" spans="2:11" ht="30" customHeight="1" thickBot="1" x14ac:dyDescent="0.4">
      <c r="B30" s="10" t="s">
        <v>731</v>
      </c>
      <c r="C30" s="23">
        <v>0</v>
      </c>
      <c r="D30" s="23">
        <v>1</v>
      </c>
      <c r="E30" s="23">
        <v>11</v>
      </c>
      <c r="F30" s="24">
        <v>65</v>
      </c>
      <c r="G30" s="25">
        <f t="shared" si="14"/>
        <v>77</v>
      </c>
      <c r="H30" s="41">
        <f t="shared" si="15"/>
        <v>0</v>
      </c>
      <c r="I30" s="41">
        <f t="shared" si="16"/>
        <v>1.2987012987012988E-2</v>
      </c>
      <c r="J30" s="41">
        <f t="shared" si="17"/>
        <v>0.14285714285714285</v>
      </c>
      <c r="K30" s="42">
        <f t="shared" si="18"/>
        <v>0.8441558441558441</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7623C-494E-46F4-A272-49CF4229D102}">
  <dimension ref="A5:U83"/>
  <sheetViews>
    <sheetView showGridLines="0" workbookViewId="0">
      <selection activeCell="T4" sqref="T4"/>
    </sheetView>
  </sheetViews>
  <sheetFormatPr defaultRowHeight="14.5" x14ac:dyDescent="0.35"/>
  <sheetData>
    <row r="5" spans="1:21" ht="15.5" x14ac:dyDescent="0.35">
      <c r="A5" s="76" t="s">
        <v>1013</v>
      </c>
      <c r="B5" s="76"/>
      <c r="C5" s="76"/>
      <c r="D5" s="76"/>
      <c r="E5" s="76"/>
      <c r="F5" s="76"/>
      <c r="G5" s="76"/>
      <c r="H5" s="76"/>
      <c r="I5" s="76"/>
      <c r="J5" s="76"/>
      <c r="K5" s="76"/>
      <c r="L5" s="76"/>
      <c r="M5" s="76"/>
      <c r="N5" s="76"/>
      <c r="O5" s="76"/>
      <c r="P5" s="76"/>
      <c r="Q5" s="76"/>
      <c r="R5" s="76"/>
    </row>
    <row r="6" spans="1:21" ht="15" thickBot="1" x14ac:dyDescent="0.4"/>
    <row r="7" spans="1:21" ht="37" customHeight="1" thickBot="1" x14ac:dyDescent="0.4">
      <c r="B7" s="131" t="s">
        <v>727</v>
      </c>
      <c r="C7" s="132"/>
      <c r="D7" s="132"/>
      <c r="E7" s="133"/>
      <c r="F7" s="131" t="s">
        <v>728</v>
      </c>
      <c r="G7" s="132"/>
      <c r="H7" s="132"/>
      <c r="I7" s="133"/>
      <c r="J7" s="131" t="s">
        <v>729</v>
      </c>
      <c r="K7" s="132"/>
      <c r="L7" s="132"/>
      <c r="M7" s="133"/>
      <c r="N7" s="131" t="s">
        <v>730</v>
      </c>
      <c r="O7" s="132"/>
      <c r="P7" s="132"/>
      <c r="Q7" s="133"/>
      <c r="R7" s="131" t="s">
        <v>731</v>
      </c>
      <c r="S7" s="132"/>
      <c r="T7" s="132"/>
      <c r="U7" s="133"/>
    </row>
    <row r="8" spans="1:21" ht="37" customHeight="1" x14ac:dyDescent="0.35">
      <c r="B8" s="118" t="s">
        <v>692</v>
      </c>
      <c r="C8" s="119"/>
      <c r="D8" s="119"/>
      <c r="E8" s="120"/>
      <c r="F8" s="118" t="s">
        <v>1017</v>
      </c>
      <c r="G8" s="119"/>
      <c r="H8" s="119"/>
      <c r="I8" s="120"/>
      <c r="J8" s="125" t="s">
        <v>702</v>
      </c>
      <c r="K8" s="126"/>
      <c r="L8" s="126"/>
      <c r="M8" s="127"/>
      <c r="N8" s="118" t="s">
        <v>1022</v>
      </c>
      <c r="O8" s="119"/>
      <c r="P8" s="119"/>
      <c r="Q8" s="120"/>
      <c r="R8" s="118" t="s">
        <v>1024</v>
      </c>
      <c r="S8" s="119"/>
      <c r="T8" s="119"/>
      <c r="U8" s="120"/>
    </row>
    <row r="9" spans="1:21" ht="37" customHeight="1" x14ac:dyDescent="0.35">
      <c r="B9" s="121" t="s">
        <v>1014</v>
      </c>
      <c r="C9" s="122"/>
      <c r="D9" s="122"/>
      <c r="E9" s="123"/>
      <c r="F9" s="118" t="s">
        <v>698</v>
      </c>
      <c r="G9" s="119"/>
      <c r="H9" s="119"/>
      <c r="I9" s="120"/>
      <c r="J9" s="125" t="s">
        <v>703</v>
      </c>
      <c r="K9" s="126"/>
      <c r="L9" s="126"/>
      <c r="M9" s="127"/>
      <c r="N9" s="118" t="s">
        <v>710</v>
      </c>
      <c r="O9" s="119"/>
      <c r="P9" s="119"/>
      <c r="Q9" s="120"/>
      <c r="R9" s="125" t="s">
        <v>714</v>
      </c>
      <c r="S9" s="126"/>
      <c r="T9" s="126"/>
      <c r="U9" s="127"/>
    </row>
    <row r="10" spans="1:21" ht="37" customHeight="1" x14ac:dyDescent="0.35">
      <c r="B10" s="121" t="s">
        <v>1015</v>
      </c>
      <c r="C10" s="122"/>
      <c r="D10" s="122"/>
      <c r="E10" s="123"/>
      <c r="F10" s="118" t="s">
        <v>699</v>
      </c>
      <c r="G10" s="119"/>
      <c r="H10" s="119"/>
      <c r="I10" s="120"/>
      <c r="J10" s="125" t="s">
        <v>704</v>
      </c>
      <c r="K10" s="126"/>
      <c r="L10" s="126"/>
      <c r="M10" s="127"/>
      <c r="R10" s="125" t="s">
        <v>1025</v>
      </c>
      <c r="S10" s="126"/>
      <c r="T10" s="126"/>
      <c r="U10" s="127"/>
    </row>
    <row r="11" spans="1:21" ht="37" customHeight="1" x14ac:dyDescent="0.35">
      <c r="B11" s="121" t="s">
        <v>1016</v>
      </c>
      <c r="C11" s="122"/>
      <c r="D11" s="122"/>
      <c r="E11" s="123"/>
      <c r="F11" s="118" t="s">
        <v>700</v>
      </c>
      <c r="G11" s="119"/>
      <c r="H11" s="119"/>
      <c r="I11" s="120"/>
      <c r="J11" s="118" t="s">
        <v>1020</v>
      </c>
      <c r="K11" s="119"/>
      <c r="L11" s="119"/>
      <c r="M11" s="120"/>
      <c r="N11" s="118" t="s">
        <v>1023</v>
      </c>
      <c r="O11" s="119"/>
      <c r="P11" s="119"/>
      <c r="Q11" s="120"/>
      <c r="R11" s="125" t="s">
        <v>718</v>
      </c>
      <c r="S11" s="126"/>
      <c r="T11" s="126"/>
      <c r="U11" s="127"/>
    </row>
    <row r="12" spans="1:21" ht="37" customHeight="1" x14ac:dyDescent="0.35">
      <c r="B12" s="89"/>
      <c r="C12" s="124"/>
      <c r="D12" s="124"/>
      <c r="E12" s="90"/>
      <c r="F12" s="118" t="s">
        <v>1018</v>
      </c>
      <c r="G12" s="119"/>
      <c r="H12" s="119"/>
      <c r="I12" s="120"/>
      <c r="J12" s="125" t="s">
        <v>705</v>
      </c>
      <c r="K12" s="126"/>
      <c r="L12" s="126"/>
      <c r="M12" s="127"/>
      <c r="R12" s="89"/>
      <c r="S12" s="124"/>
      <c r="T12" s="124"/>
      <c r="U12" s="90"/>
    </row>
    <row r="13" spans="1:21" ht="37" customHeight="1" x14ac:dyDescent="0.35">
      <c r="B13" s="89"/>
      <c r="C13" s="124"/>
      <c r="D13" s="124"/>
      <c r="E13" s="90"/>
      <c r="F13" s="118" t="s">
        <v>717</v>
      </c>
      <c r="G13" s="119"/>
      <c r="H13" s="119"/>
      <c r="I13" s="120"/>
      <c r="J13" s="125" t="s">
        <v>1021</v>
      </c>
      <c r="K13" s="126"/>
      <c r="L13" s="126"/>
      <c r="M13" s="127"/>
      <c r="N13" s="118" t="s">
        <v>1019</v>
      </c>
      <c r="O13" s="119"/>
      <c r="P13" s="119"/>
      <c r="Q13" s="120"/>
      <c r="R13" s="89"/>
      <c r="S13" s="124"/>
      <c r="T13" s="124"/>
      <c r="U13" s="90"/>
    </row>
    <row r="14" spans="1:21" ht="37" customHeight="1" thickBot="1" x14ac:dyDescent="0.4">
      <c r="B14" s="92"/>
      <c r="C14" s="91"/>
      <c r="D14" s="91"/>
      <c r="E14" s="93"/>
      <c r="F14" s="92"/>
      <c r="G14" s="91"/>
      <c r="H14" s="91"/>
      <c r="I14" s="93"/>
      <c r="J14" s="128" t="s">
        <v>708</v>
      </c>
      <c r="K14" s="129"/>
      <c r="L14" s="129"/>
      <c r="M14" s="130"/>
      <c r="N14" s="128"/>
      <c r="O14" s="129"/>
      <c r="P14" s="129"/>
      <c r="Q14" s="130"/>
      <c r="R14" s="92"/>
      <c r="S14" s="91"/>
      <c r="T14" s="91"/>
      <c r="U14" s="93"/>
    </row>
    <row r="15" spans="1:21" ht="30" customHeight="1" x14ac:dyDescent="0.35"/>
    <row r="16" spans="1:21" ht="15.5" x14ac:dyDescent="0.35">
      <c r="A16" s="76" t="s">
        <v>747</v>
      </c>
      <c r="B16" s="76"/>
      <c r="C16" s="76"/>
      <c r="D16" s="76"/>
      <c r="E16" s="76"/>
      <c r="F16" s="76"/>
      <c r="G16" s="76"/>
      <c r="H16" s="76"/>
      <c r="I16" s="76"/>
      <c r="J16" s="76"/>
      <c r="K16" s="76"/>
      <c r="L16" s="76"/>
      <c r="M16" s="76"/>
      <c r="N16" s="76"/>
      <c r="O16" s="76"/>
      <c r="P16" s="76"/>
      <c r="Q16" s="76"/>
      <c r="R16" s="76"/>
    </row>
    <row r="39" spans="1:18" ht="15.5" x14ac:dyDescent="0.35">
      <c r="A39" s="77" t="s">
        <v>721</v>
      </c>
      <c r="B39" s="76"/>
      <c r="C39" s="76"/>
      <c r="D39" s="76"/>
      <c r="E39" s="76"/>
      <c r="F39" s="76"/>
      <c r="G39" s="76"/>
      <c r="H39" s="76"/>
      <c r="I39" s="76"/>
      <c r="J39" s="76"/>
      <c r="K39" s="76"/>
      <c r="L39" s="76"/>
      <c r="M39" s="76"/>
      <c r="N39" s="76"/>
      <c r="O39" s="76"/>
      <c r="P39" s="76"/>
      <c r="Q39" s="76"/>
      <c r="R39" s="76"/>
    </row>
    <row r="61" spans="1:18" ht="15.5" x14ac:dyDescent="0.35">
      <c r="A61" s="77" t="s">
        <v>725</v>
      </c>
      <c r="B61" s="76"/>
      <c r="C61" s="76"/>
      <c r="D61" s="76"/>
      <c r="E61" s="76"/>
      <c r="F61" s="76"/>
      <c r="G61" s="76"/>
      <c r="H61" s="76"/>
      <c r="I61" s="76"/>
      <c r="J61" s="76"/>
      <c r="K61" s="76"/>
      <c r="L61" s="76"/>
      <c r="M61" s="76"/>
      <c r="N61" s="76"/>
      <c r="O61" s="76"/>
      <c r="P61" s="76"/>
      <c r="Q61" s="76"/>
      <c r="R61" s="76"/>
    </row>
    <row r="83" spans="1:18" ht="15.5" x14ac:dyDescent="0.35">
      <c r="A83" s="77" t="s">
        <v>726</v>
      </c>
      <c r="B83" s="76"/>
      <c r="C83" s="76"/>
      <c r="D83" s="76"/>
      <c r="E83" s="76"/>
      <c r="F83" s="76"/>
      <c r="G83" s="76"/>
      <c r="H83" s="76"/>
      <c r="I83" s="76"/>
      <c r="J83" s="76"/>
      <c r="K83" s="76"/>
      <c r="L83" s="76"/>
      <c r="M83" s="76"/>
      <c r="N83" s="76"/>
      <c r="O83" s="76"/>
      <c r="P83" s="76"/>
      <c r="Q83" s="76"/>
      <c r="R83" s="76"/>
    </row>
  </sheetData>
  <mergeCells count="33">
    <mergeCell ref="R9:U9"/>
    <mergeCell ref="R10:U10"/>
    <mergeCell ref="R11:U11"/>
    <mergeCell ref="R8:U8"/>
    <mergeCell ref="B7:E7"/>
    <mergeCell ref="F7:I7"/>
    <mergeCell ref="J7:M7"/>
    <mergeCell ref="N7:Q7"/>
    <mergeCell ref="R7:U7"/>
    <mergeCell ref="J12:M12"/>
    <mergeCell ref="J13:M13"/>
    <mergeCell ref="J14:M14"/>
    <mergeCell ref="N8:Q8"/>
    <mergeCell ref="N9:Q9"/>
    <mergeCell ref="N11:Q11"/>
    <mergeCell ref="N13:Q13"/>
    <mergeCell ref="N14:Q14"/>
    <mergeCell ref="A16:R16"/>
    <mergeCell ref="A39:R39"/>
    <mergeCell ref="A61:R61"/>
    <mergeCell ref="A83:R83"/>
    <mergeCell ref="A5:R5"/>
    <mergeCell ref="B8:E8"/>
    <mergeCell ref="F8:I8"/>
    <mergeCell ref="F9:I9"/>
    <mergeCell ref="F10:I10"/>
    <mergeCell ref="F11:I11"/>
    <mergeCell ref="F12:I12"/>
    <mergeCell ref="F13:I13"/>
    <mergeCell ref="J8:M8"/>
    <mergeCell ref="J9:M9"/>
    <mergeCell ref="J10:M10"/>
    <mergeCell ref="J11:M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D7125-B5B8-4055-80D1-21C3CF37F675}">
  <dimension ref="A4:T803"/>
  <sheetViews>
    <sheetView workbookViewId="0">
      <pane xSplit="4" ySplit="5" topLeftCell="E6" activePane="bottomRight" state="frozen"/>
      <selection pane="topRight" activeCell="E1" sqref="E1"/>
      <selection pane="bottomLeft" activeCell="A2" sqref="A2"/>
      <selection pane="bottomRight" activeCell="D192" sqref="D192"/>
    </sheetView>
  </sheetViews>
  <sheetFormatPr defaultRowHeight="14.5" x14ac:dyDescent="0.35"/>
  <cols>
    <col min="3" max="3" width="51.1796875" customWidth="1"/>
    <col min="4" max="4" width="61.453125" customWidth="1"/>
    <col min="7" max="7" width="11.7265625" customWidth="1"/>
    <col min="10" max="10" width="21.7265625" customWidth="1"/>
    <col min="11" max="11" width="14.453125" customWidth="1"/>
    <col min="12" max="13" width="13.90625" customWidth="1"/>
    <col min="14" max="14" width="15.1796875" customWidth="1"/>
    <col min="15" max="15" width="12.453125" customWidth="1"/>
    <col min="16" max="16" width="15.81640625" customWidth="1"/>
    <col min="17" max="17" width="15.1796875" customWidth="1"/>
    <col min="18" max="18" width="16.26953125" customWidth="1"/>
    <col min="19" max="19" width="15" customWidth="1"/>
    <col min="20" max="20" width="15.1796875" customWidth="1"/>
  </cols>
  <sheetData>
    <row r="4" spans="1:20" ht="15" thickBot="1" x14ac:dyDescent="0.4"/>
    <row r="5" spans="1:20" ht="52" customHeight="1" thickBot="1" x14ac:dyDescent="0.4">
      <c r="A5" s="94" t="s">
        <v>13</v>
      </c>
      <c r="B5" s="95" t="s">
        <v>14</v>
      </c>
      <c r="C5" s="97" t="s">
        <v>15</v>
      </c>
      <c r="D5" s="102" t="s">
        <v>20</v>
      </c>
      <c r="E5" s="101" t="s">
        <v>737</v>
      </c>
      <c r="F5" s="95" t="s">
        <v>186</v>
      </c>
      <c r="G5" s="95" t="s">
        <v>187</v>
      </c>
      <c r="H5" s="95" t="s">
        <v>193</v>
      </c>
      <c r="I5" s="95" t="s">
        <v>742</v>
      </c>
      <c r="J5" s="96" t="s">
        <v>1011</v>
      </c>
      <c r="K5" s="95" t="s">
        <v>734</v>
      </c>
      <c r="L5" s="96" t="s">
        <v>735</v>
      </c>
      <c r="M5" s="96" t="s">
        <v>746</v>
      </c>
      <c r="N5" s="95" t="s">
        <v>736</v>
      </c>
      <c r="O5" s="96" t="s">
        <v>759</v>
      </c>
      <c r="P5" s="96" t="s">
        <v>1012</v>
      </c>
      <c r="Q5" s="95" t="s">
        <v>738</v>
      </c>
      <c r="R5" s="95" t="s">
        <v>739</v>
      </c>
      <c r="S5" s="95" t="s">
        <v>741</v>
      </c>
      <c r="T5" s="97" t="s">
        <v>743</v>
      </c>
    </row>
    <row r="6" spans="1:20" hidden="1" x14ac:dyDescent="0.35">
      <c r="A6" s="56">
        <v>1</v>
      </c>
      <c r="B6" s="57">
        <v>1</v>
      </c>
      <c r="C6" s="107" t="s">
        <v>11</v>
      </c>
      <c r="D6" s="108" t="s">
        <v>21</v>
      </c>
      <c r="E6" s="103" t="s">
        <v>733</v>
      </c>
      <c r="F6" s="57"/>
      <c r="G6" s="57"/>
      <c r="H6" s="57"/>
      <c r="I6" s="57"/>
      <c r="J6" s="57"/>
      <c r="K6" s="57"/>
      <c r="L6" s="57"/>
      <c r="M6" s="57"/>
      <c r="N6" s="57"/>
      <c r="O6" s="57"/>
      <c r="P6" s="57"/>
      <c r="Q6" s="57"/>
      <c r="R6" s="57"/>
      <c r="S6" s="57"/>
      <c r="T6" s="104"/>
    </row>
    <row r="7" spans="1:20" ht="29" hidden="1" x14ac:dyDescent="0.35">
      <c r="A7" s="52">
        <v>1</v>
      </c>
      <c r="B7" s="51">
        <v>1</v>
      </c>
      <c r="C7" s="98" t="s">
        <v>22</v>
      </c>
      <c r="D7" s="109" t="s">
        <v>23</v>
      </c>
      <c r="E7" s="105" t="s">
        <v>733</v>
      </c>
      <c r="F7" s="51"/>
      <c r="G7" s="51"/>
      <c r="H7" s="51"/>
      <c r="I7" s="51"/>
      <c r="J7" s="51" t="s">
        <v>733</v>
      </c>
      <c r="K7" s="51"/>
      <c r="L7" s="51"/>
      <c r="M7" s="51"/>
      <c r="N7" s="51"/>
      <c r="O7" s="51"/>
      <c r="P7" s="51"/>
      <c r="Q7" s="51"/>
      <c r="R7" s="51"/>
      <c r="S7" s="51"/>
      <c r="T7" s="106"/>
    </row>
    <row r="8" spans="1:20" ht="29" x14ac:dyDescent="0.35">
      <c r="A8" s="52">
        <v>1</v>
      </c>
      <c r="B8" s="51">
        <v>1</v>
      </c>
      <c r="C8" s="98" t="s">
        <v>22</v>
      </c>
      <c r="D8" s="109" t="s">
        <v>24</v>
      </c>
      <c r="E8" s="105" t="s">
        <v>733</v>
      </c>
      <c r="F8" s="51"/>
      <c r="G8" s="51"/>
      <c r="H8" s="51" t="s">
        <v>733</v>
      </c>
      <c r="I8" s="51"/>
      <c r="J8" s="51" t="s">
        <v>733</v>
      </c>
      <c r="K8" s="51"/>
      <c r="L8" s="51"/>
      <c r="M8" s="51"/>
      <c r="N8" s="51"/>
      <c r="O8" s="51" t="s">
        <v>733</v>
      </c>
      <c r="P8" s="51"/>
      <c r="Q8" s="51"/>
      <c r="R8" s="51" t="s">
        <v>733</v>
      </c>
      <c r="S8" s="51"/>
      <c r="T8" s="106"/>
    </row>
    <row r="9" spans="1:20" ht="29" hidden="1" x14ac:dyDescent="0.35">
      <c r="A9" s="52">
        <v>1</v>
      </c>
      <c r="B9" s="51">
        <v>1</v>
      </c>
      <c r="C9" s="98" t="s">
        <v>22</v>
      </c>
      <c r="D9" s="109" t="s">
        <v>25</v>
      </c>
      <c r="E9" s="105" t="s">
        <v>733</v>
      </c>
      <c r="F9" s="51"/>
      <c r="G9" s="51"/>
      <c r="H9" s="51"/>
      <c r="I9" s="51"/>
      <c r="J9" s="51" t="s">
        <v>733</v>
      </c>
      <c r="K9" s="51" t="s">
        <v>733</v>
      </c>
      <c r="L9" s="51"/>
      <c r="M9" s="51"/>
      <c r="N9" s="51"/>
      <c r="O9" s="51"/>
      <c r="P9" s="51"/>
      <c r="Q9" s="51"/>
      <c r="R9" s="51"/>
      <c r="S9" s="51"/>
      <c r="T9" s="106"/>
    </row>
    <row r="10" spans="1:20" x14ac:dyDescent="0.35">
      <c r="A10" s="52">
        <v>1</v>
      </c>
      <c r="B10" s="51">
        <v>1</v>
      </c>
      <c r="C10" s="98" t="s">
        <v>22</v>
      </c>
      <c r="D10" s="109" t="s">
        <v>26</v>
      </c>
      <c r="E10" s="105" t="s">
        <v>733</v>
      </c>
      <c r="F10" s="51"/>
      <c r="G10" s="51"/>
      <c r="H10" s="51"/>
      <c r="I10" s="51"/>
      <c r="J10" s="51" t="s">
        <v>733</v>
      </c>
      <c r="K10" s="51"/>
      <c r="L10" s="51" t="s">
        <v>733</v>
      </c>
      <c r="M10" s="51"/>
      <c r="N10" s="51"/>
      <c r="O10" s="51"/>
      <c r="P10" s="51"/>
      <c r="Q10" s="51"/>
      <c r="R10" s="51" t="s">
        <v>733</v>
      </c>
      <c r="S10" s="51"/>
      <c r="T10" s="106"/>
    </row>
    <row r="11" spans="1:20" hidden="1" x14ac:dyDescent="0.35">
      <c r="A11" s="52">
        <v>1</v>
      </c>
      <c r="B11" s="51">
        <v>1</v>
      </c>
      <c r="C11" s="98" t="s">
        <v>22</v>
      </c>
      <c r="D11" s="109" t="s">
        <v>27</v>
      </c>
      <c r="E11" s="105" t="s">
        <v>733</v>
      </c>
      <c r="F11" s="51"/>
      <c r="G11" s="51"/>
      <c r="H11" s="51"/>
      <c r="I11" s="51"/>
      <c r="J11" s="51"/>
      <c r="K11" s="51"/>
      <c r="L11" s="51" t="s">
        <v>733</v>
      </c>
      <c r="M11" s="51"/>
      <c r="N11" s="51"/>
      <c r="O11" s="51"/>
      <c r="P11" s="51"/>
      <c r="Q11" s="51"/>
      <c r="R11" s="51"/>
      <c r="S11" s="51"/>
      <c r="T11" s="106"/>
    </row>
    <row r="12" spans="1:20" hidden="1" x14ac:dyDescent="0.35">
      <c r="A12" s="52">
        <v>1</v>
      </c>
      <c r="B12" s="51">
        <v>1</v>
      </c>
      <c r="C12" s="98" t="s">
        <v>22</v>
      </c>
      <c r="D12" s="109" t="s">
        <v>28</v>
      </c>
      <c r="E12" s="105"/>
      <c r="F12" s="51"/>
      <c r="G12" s="51"/>
      <c r="H12" s="51"/>
      <c r="I12" s="51"/>
      <c r="J12" s="51"/>
      <c r="K12" s="51"/>
      <c r="L12" s="51"/>
      <c r="M12" s="51"/>
      <c r="N12" s="51"/>
      <c r="O12" s="51"/>
      <c r="P12" s="51"/>
      <c r="Q12" s="51"/>
      <c r="R12" s="51"/>
      <c r="S12" s="51"/>
      <c r="T12" s="106"/>
    </row>
    <row r="13" spans="1:20" hidden="1" x14ac:dyDescent="0.35">
      <c r="A13" s="52">
        <v>1</v>
      </c>
      <c r="B13" s="51">
        <v>1</v>
      </c>
      <c r="C13" s="98" t="s">
        <v>22</v>
      </c>
      <c r="D13" s="109" t="s">
        <v>29</v>
      </c>
      <c r="E13" s="105" t="s">
        <v>733</v>
      </c>
      <c r="F13" s="51"/>
      <c r="G13" s="51"/>
      <c r="H13" s="51"/>
      <c r="I13" s="51"/>
      <c r="J13" s="51"/>
      <c r="K13" s="51" t="s">
        <v>733</v>
      </c>
      <c r="L13" s="51" t="s">
        <v>733</v>
      </c>
      <c r="M13" s="51"/>
      <c r="N13" s="51"/>
      <c r="O13" s="51"/>
      <c r="P13" s="51"/>
      <c r="Q13" s="51"/>
      <c r="R13" s="51"/>
      <c r="S13" s="51"/>
      <c r="T13" s="106"/>
    </row>
    <row r="14" spans="1:20" hidden="1" x14ac:dyDescent="0.35">
      <c r="A14" s="52">
        <v>1</v>
      </c>
      <c r="B14" s="51">
        <v>1</v>
      </c>
      <c r="C14" s="98" t="s">
        <v>16</v>
      </c>
      <c r="D14" s="109" t="s">
        <v>30</v>
      </c>
      <c r="E14" s="105"/>
      <c r="F14" s="51"/>
      <c r="G14" s="51"/>
      <c r="H14" s="51"/>
      <c r="I14" s="51" t="s">
        <v>733</v>
      </c>
      <c r="J14" s="51"/>
      <c r="K14" s="51"/>
      <c r="L14" s="51"/>
      <c r="M14" s="51"/>
      <c r="N14" s="51" t="s">
        <v>733</v>
      </c>
      <c r="O14" s="51"/>
      <c r="P14" s="51"/>
      <c r="Q14" s="51"/>
      <c r="R14" s="51"/>
      <c r="S14" s="51"/>
      <c r="T14" s="106"/>
    </row>
    <row r="15" spans="1:20" hidden="1" x14ac:dyDescent="0.35">
      <c r="A15" s="52">
        <v>1</v>
      </c>
      <c r="B15" s="51">
        <v>1</v>
      </c>
      <c r="C15" s="98" t="s">
        <v>16</v>
      </c>
      <c r="D15" s="109" t="s">
        <v>31</v>
      </c>
      <c r="E15" s="105"/>
      <c r="F15" s="51"/>
      <c r="G15" s="51"/>
      <c r="H15" s="51" t="s">
        <v>733</v>
      </c>
      <c r="I15" s="51"/>
      <c r="J15" s="51" t="s">
        <v>733</v>
      </c>
      <c r="K15" s="51"/>
      <c r="L15" s="51"/>
      <c r="M15" s="51"/>
      <c r="N15" s="51"/>
      <c r="O15" s="51"/>
      <c r="P15" s="51"/>
      <c r="Q15" s="51"/>
      <c r="R15" s="51"/>
      <c r="S15" s="51"/>
      <c r="T15" s="106"/>
    </row>
    <row r="16" spans="1:20" ht="29" hidden="1" x14ac:dyDescent="0.35">
      <c r="A16" s="52">
        <v>1</v>
      </c>
      <c r="B16" s="51">
        <v>1</v>
      </c>
      <c r="C16" s="98" t="s">
        <v>16</v>
      </c>
      <c r="D16" s="109" t="s">
        <v>32</v>
      </c>
      <c r="E16" s="105"/>
      <c r="F16" s="51"/>
      <c r="G16" s="51" t="s">
        <v>733</v>
      </c>
      <c r="H16" s="51" t="s">
        <v>733</v>
      </c>
      <c r="I16" s="51"/>
      <c r="J16" s="51" t="s">
        <v>733</v>
      </c>
      <c r="K16" s="51"/>
      <c r="L16" s="51" t="s">
        <v>733</v>
      </c>
      <c r="M16" s="51"/>
      <c r="N16" s="51"/>
      <c r="O16" s="51"/>
      <c r="P16" s="51"/>
      <c r="Q16" s="51"/>
      <c r="R16" s="51"/>
      <c r="S16" s="51"/>
      <c r="T16" s="106"/>
    </row>
    <row r="17" spans="1:20" hidden="1" x14ac:dyDescent="0.35">
      <c r="A17" s="52">
        <v>1</v>
      </c>
      <c r="B17" s="51">
        <v>1</v>
      </c>
      <c r="C17" s="98" t="s">
        <v>16</v>
      </c>
      <c r="D17" s="109" t="s">
        <v>33</v>
      </c>
      <c r="E17" s="105"/>
      <c r="F17" s="51"/>
      <c r="G17" s="51"/>
      <c r="H17" s="51" t="s">
        <v>733</v>
      </c>
      <c r="I17" s="51"/>
      <c r="J17" s="51" t="s">
        <v>733</v>
      </c>
      <c r="K17" s="51"/>
      <c r="L17" s="51"/>
      <c r="M17" s="51"/>
      <c r="N17" s="51"/>
      <c r="O17" s="51" t="s">
        <v>733</v>
      </c>
      <c r="P17" s="51"/>
      <c r="Q17" s="51"/>
      <c r="R17" s="51"/>
      <c r="S17" s="51"/>
      <c r="T17" s="106"/>
    </row>
    <row r="18" spans="1:20" ht="29" hidden="1" x14ac:dyDescent="0.35">
      <c r="A18" s="52">
        <v>1</v>
      </c>
      <c r="B18" s="51">
        <v>1</v>
      </c>
      <c r="C18" s="98" t="s">
        <v>16</v>
      </c>
      <c r="D18" s="109" t="s">
        <v>34</v>
      </c>
      <c r="E18" s="105" t="s">
        <v>733</v>
      </c>
      <c r="F18" s="51"/>
      <c r="G18" s="51"/>
      <c r="H18" s="51" t="s">
        <v>733</v>
      </c>
      <c r="I18" s="51"/>
      <c r="J18" s="51" t="s">
        <v>733</v>
      </c>
      <c r="K18" s="51" t="s">
        <v>733</v>
      </c>
      <c r="L18" s="51"/>
      <c r="M18" s="51"/>
      <c r="N18" s="51"/>
      <c r="O18" s="51" t="s">
        <v>733</v>
      </c>
      <c r="P18" s="51"/>
      <c r="Q18" s="51"/>
      <c r="R18" s="51"/>
      <c r="S18" s="51"/>
      <c r="T18" s="106"/>
    </row>
    <row r="19" spans="1:20" hidden="1" x14ac:dyDescent="0.35">
      <c r="A19" s="52">
        <v>1</v>
      </c>
      <c r="B19" s="51">
        <v>1</v>
      </c>
      <c r="C19" s="98" t="s">
        <v>16</v>
      </c>
      <c r="D19" s="109" t="s">
        <v>35</v>
      </c>
      <c r="E19" s="105"/>
      <c r="F19" s="51"/>
      <c r="G19" s="51"/>
      <c r="H19" s="51" t="s">
        <v>733</v>
      </c>
      <c r="I19" s="51"/>
      <c r="J19" s="51" t="s">
        <v>733</v>
      </c>
      <c r="K19" s="51"/>
      <c r="L19" s="51"/>
      <c r="M19" s="51"/>
      <c r="N19" s="51"/>
      <c r="O19" s="51"/>
      <c r="P19" s="51"/>
      <c r="Q19" s="51"/>
      <c r="R19" s="51"/>
      <c r="S19" s="51"/>
      <c r="T19" s="106"/>
    </row>
    <row r="20" spans="1:20" ht="29" hidden="1" x14ac:dyDescent="0.35">
      <c r="A20" s="52">
        <v>1</v>
      </c>
      <c r="B20" s="51">
        <v>1</v>
      </c>
      <c r="C20" s="98" t="s">
        <v>16</v>
      </c>
      <c r="D20" s="109" t="s">
        <v>36</v>
      </c>
      <c r="E20" s="105"/>
      <c r="F20" s="51"/>
      <c r="G20" s="51"/>
      <c r="H20" s="51" t="s">
        <v>733</v>
      </c>
      <c r="I20" s="51"/>
      <c r="J20" s="51" t="s">
        <v>733</v>
      </c>
      <c r="K20" s="51"/>
      <c r="L20" s="51"/>
      <c r="M20" s="51"/>
      <c r="N20" s="51"/>
      <c r="O20" s="51"/>
      <c r="P20" s="51"/>
      <c r="Q20" s="51"/>
      <c r="R20" s="51"/>
      <c r="S20" s="51"/>
      <c r="T20" s="106"/>
    </row>
    <row r="21" spans="1:20" ht="29" hidden="1" x14ac:dyDescent="0.35">
      <c r="A21" s="52">
        <v>1</v>
      </c>
      <c r="B21" s="51">
        <v>1</v>
      </c>
      <c r="C21" s="98" t="s">
        <v>16</v>
      </c>
      <c r="D21" s="109" t="s">
        <v>37</v>
      </c>
      <c r="E21" s="105" t="s">
        <v>733</v>
      </c>
      <c r="F21" s="51"/>
      <c r="G21" s="51"/>
      <c r="H21" s="51" t="s">
        <v>733</v>
      </c>
      <c r="I21" s="51"/>
      <c r="J21" s="51" t="s">
        <v>733</v>
      </c>
      <c r="K21" s="51"/>
      <c r="L21" s="51" t="s">
        <v>733</v>
      </c>
      <c r="M21" s="51"/>
      <c r="N21" s="51"/>
      <c r="O21" s="51"/>
      <c r="P21" s="51"/>
      <c r="Q21" s="51"/>
      <c r="R21" s="51"/>
      <c r="S21" s="51"/>
      <c r="T21" s="106"/>
    </row>
    <row r="22" spans="1:20" x14ac:dyDescent="0.35">
      <c r="A22" s="52">
        <v>1</v>
      </c>
      <c r="B22" s="51">
        <v>1</v>
      </c>
      <c r="C22" s="98" t="s">
        <v>16</v>
      </c>
      <c r="D22" s="109" t="s">
        <v>38</v>
      </c>
      <c r="E22" s="105"/>
      <c r="F22" s="51"/>
      <c r="G22" s="51"/>
      <c r="H22" s="51" t="s">
        <v>733</v>
      </c>
      <c r="I22" s="51"/>
      <c r="J22" s="51" t="s">
        <v>733</v>
      </c>
      <c r="K22" s="51"/>
      <c r="L22" s="51"/>
      <c r="M22" s="51"/>
      <c r="N22" s="51" t="s">
        <v>733</v>
      </c>
      <c r="O22" s="51" t="s">
        <v>733</v>
      </c>
      <c r="P22" s="51"/>
      <c r="Q22" s="51"/>
      <c r="R22" s="51" t="s">
        <v>733</v>
      </c>
      <c r="S22" s="51"/>
      <c r="T22" s="106"/>
    </row>
    <row r="23" spans="1:20" hidden="1" x14ac:dyDescent="0.35">
      <c r="A23" s="52">
        <v>1</v>
      </c>
      <c r="B23" s="51">
        <v>1</v>
      </c>
      <c r="C23" s="98" t="s">
        <v>16</v>
      </c>
      <c r="D23" s="109" t="s">
        <v>39</v>
      </c>
      <c r="E23" s="105"/>
      <c r="F23" s="51"/>
      <c r="G23" s="51"/>
      <c r="H23" s="51" t="s">
        <v>733</v>
      </c>
      <c r="I23" s="51"/>
      <c r="J23" s="51"/>
      <c r="K23" s="51"/>
      <c r="L23" s="51"/>
      <c r="M23" s="51"/>
      <c r="N23" s="51"/>
      <c r="O23" s="51" t="s">
        <v>733</v>
      </c>
      <c r="P23" s="51"/>
      <c r="Q23" s="51"/>
      <c r="R23" s="51"/>
      <c r="S23" s="51"/>
      <c r="T23" s="106"/>
    </row>
    <row r="24" spans="1:20" hidden="1" x14ac:dyDescent="0.35">
      <c r="A24" s="52">
        <v>1</v>
      </c>
      <c r="B24" s="51">
        <v>1</v>
      </c>
      <c r="C24" s="98" t="s">
        <v>16</v>
      </c>
      <c r="D24" s="109" t="s">
        <v>40</v>
      </c>
      <c r="E24" s="105"/>
      <c r="F24" s="51" t="s">
        <v>733</v>
      </c>
      <c r="G24" s="51"/>
      <c r="H24" s="51"/>
      <c r="I24" s="51" t="s">
        <v>733</v>
      </c>
      <c r="J24" s="51"/>
      <c r="K24" s="51"/>
      <c r="L24" s="51"/>
      <c r="M24" s="51"/>
      <c r="N24" s="51"/>
      <c r="O24" s="51"/>
      <c r="P24" s="51"/>
      <c r="Q24" s="51"/>
      <c r="R24" s="51"/>
      <c r="S24" s="51"/>
      <c r="T24" s="106"/>
    </row>
    <row r="25" spans="1:20" ht="29" hidden="1" x14ac:dyDescent="0.35">
      <c r="A25" s="52">
        <v>1</v>
      </c>
      <c r="B25" s="51">
        <v>1</v>
      </c>
      <c r="C25" s="98" t="s">
        <v>17</v>
      </c>
      <c r="D25" s="109" t="s">
        <v>41</v>
      </c>
      <c r="E25" s="105"/>
      <c r="F25" s="51"/>
      <c r="G25" s="51" t="s">
        <v>733</v>
      </c>
      <c r="H25" s="51"/>
      <c r="I25" s="51"/>
      <c r="J25" s="51" t="s">
        <v>733</v>
      </c>
      <c r="K25" s="51"/>
      <c r="L25" s="51"/>
      <c r="M25" s="51"/>
      <c r="N25" s="51"/>
      <c r="O25" s="51"/>
      <c r="P25" s="51"/>
      <c r="Q25" s="51"/>
      <c r="R25" s="51"/>
      <c r="S25" s="51"/>
      <c r="T25" s="106"/>
    </row>
    <row r="26" spans="1:20" ht="29" hidden="1" x14ac:dyDescent="0.35">
      <c r="A26" s="52">
        <v>1</v>
      </c>
      <c r="B26" s="51">
        <v>1</v>
      </c>
      <c r="C26" s="98" t="s">
        <v>17</v>
      </c>
      <c r="D26" s="109" t="s">
        <v>42</v>
      </c>
      <c r="E26" s="105" t="s">
        <v>733</v>
      </c>
      <c r="F26" s="51"/>
      <c r="G26" s="51"/>
      <c r="H26" s="51" t="s">
        <v>733</v>
      </c>
      <c r="I26" s="51" t="s">
        <v>733</v>
      </c>
      <c r="J26" s="51" t="s">
        <v>733</v>
      </c>
      <c r="K26" s="51"/>
      <c r="L26" s="51" t="s">
        <v>733</v>
      </c>
      <c r="M26" s="51"/>
      <c r="N26" s="51" t="s">
        <v>733</v>
      </c>
      <c r="O26" s="51" t="s">
        <v>733</v>
      </c>
      <c r="P26" s="51"/>
      <c r="Q26" s="51"/>
      <c r="R26" s="51"/>
      <c r="S26" s="51"/>
      <c r="T26" s="106" t="s">
        <v>733</v>
      </c>
    </row>
    <row r="27" spans="1:20" ht="29" hidden="1" x14ac:dyDescent="0.35">
      <c r="A27" s="52">
        <v>1</v>
      </c>
      <c r="B27" s="51">
        <v>1</v>
      </c>
      <c r="C27" s="98" t="s">
        <v>17</v>
      </c>
      <c r="D27" s="109" t="s">
        <v>43</v>
      </c>
      <c r="E27" s="105" t="s">
        <v>733</v>
      </c>
      <c r="F27" s="51"/>
      <c r="G27" s="51"/>
      <c r="H27" s="51"/>
      <c r="I27" s="51"/>
      <c r="J27" s="51" t="s">
        <v>733</v>
      </c>
      <c r="K27" s="51"/>
      <c r="L27" s="51" t="s">
        <v>733</v>
      </c>
      <c r="M27" s="51"/>
      <c r="N27" s="51"/>
      <c r="O27" s="51"/>
      <c r="P27" s="51"/>
      <c r="Q27" s="51"/>
      <c r="R27" s="51"/>
      <c r="S27" s="51"/>
      <c r="T27" s="106"/>
    </row>
    <row r="28" spans="1:20" hidden="1" x14ac:dyDescent="0.35">
      <c r="A28" s="52">
        <v>1</v>
      </c>
      <c r="B28" s="51">
        <v>1</v>
      </c>
      <c r="C28" s="98" t="s">
        <v>17</v>
      </c>
      <c r="D28" s="109" t="s">
        <v>44</v>
      </c>
      <c r="E28" s="105"/>
      <c r="F28" s="51"/>
      <c r="G28" s="51"/>
      <c r="H28" s="51" t="s">
        <v>733</v>
      </c>
      <c r="I28" s="51"/>
      <c r="J28" s="51"/>
      <c r="K28" s="51"/>
      <c r="L28" s="51"/>
      <c r="M28" s="51"/>
      <c r="N28" s="51"/>
      <c r="O28" s="51"/>
      <c r="P28" s="51"/>
      <c r="Q28" s="51"/>
      <c r="R28" s="51"/>
      <c r="S28" s="51"/>
      <c r="T28" s="106"/>
    </row>
    <row r="29" spans="1:20" ht="29" hidden="1" x14ac:dyDescent="0.35">
      <c r="A29" s="52">
        <v>1</v>
      </c>
      <c r="B29" s="51">
        <v>1</v>
      </c>
      <c r="C29" s="98" t="s">
        <v>45</v>
      </c>
      <c r="D29" s="109" t="s">
        <v>46</v>
      </c>
      <c r="E29" s="105" t="s">
        <v>740</v>
      </c>
      <c r="F29" s="51"/>
      <c r="G29" s="51"/>
      <c r="H29" s="51"/>
      <c r="I29" s="51" t="s">
        <v>733</v>
      </c>
      <c r="J29" s="51"/>
      <c r="K29" s="51"/>
      <c r="L29" s="51"/>
      <c r="M29" s="51"/>
      <c r="N29" s="51"/>
      <c r="O29" s="51"/>
      <c r="P29" s="51" t="s">
        <v>733</v>
      </c>
      <c r="Q29" s="51" t="s">
        <v>733</v>
      </c>
      <c r="R29" s="51"/>
      <c r="S29" s="51"/>
      <c r="T29" s="106"/>
    </row>
    <row r="30" spans="1:20" hidden="1" x14ac:dyDescent="0.35">
      <c r="A30" s="52">
        <v>1</v>
      </c>
      <c r="B30" s="51">
        <v>1</v>
      </c>
      <c r="C30" s="98" t="s">
        <v>45</v>
      </c>
      <c r="D30" s="109" t="s">
        <v>47</v>
      </c>
      <c r="E30" s="105" t="s">
        <v>740</v>
      </c>
      <c r="F30" s="51"/>
      <c r="G30" s="51"/>
      <c r="H30" s="51"/>
      <c r="I30" s="51"/>
      <c r="J30" s="51" t="s">
        <v>733</v>
      </c>
      <c r="K30" s="51"/>
      <c r="L30" s="51"/>
      <c r="M30" s="51"/>
      <c r="N30" s="51"/>
      <c r="O30" s="51"/>
      <c r="P30" s="51"/>
      <c r="Q30" s="51"/>
      <c r="R30" s="51"/>
      <c r="S30" s="51"/>
      <c r="T30" s="106"/>
    </row>
    <row r="31" spans="1:20" hidden="1" x14ac:dyDescent="0.35">
      <c r="A31" s="52">
        <v>1</v>
      </c>
      <c r="B31" s="51">
        <v>1</v>
      </c>
      <c r="C31" s="98" t="s">
        <v>45</v>
      </c>
      <c r="D31" s="109" t="s">
        <v>48</v>
      </c>
      <c r="E31" s="105" t="s">
        <v>740</v>
      </c>
      <c r="F31" s="51"/>
      <c r="G31" s="51"/>
      <c r="H31" s="51"/>
      <c r="I31" s="51"/>
      <c r="J31" s="51"/>
      <c r="K31" s="51"/>
      <c r="L31" s="51"/>
      <c r="M31" s="51"/>
      <c r="N31" s="51"/>
      <c r="O31" s="51"/>
      <c r="P31" s="51"/>
      <c r="Q31" s="51" t="s">
        <v>733</v>
      </c>
      <c r="R31" s="51"/>
      <c r="S31" s="51"/>
      <c r="T31" s="106"/>
    </row>
    <row r="32" spans="1:20" hidden="1" x14ac:dyDescent="0.35">
      <c r="A32" s="52">
        <v>1</v>
      </c>
      <c r="B32" s="51">
        <v>1</v>
      </c>
      <c r="C32" s="98" t="s">
        <v>45</v>
      </c>
      <c r="D32" s="109" t="s">
        <v>49</v>
      </c>
      <c r="E32" s="105" t="s">
        <v>740</v>
      </c>
      <c r="F32" s="51"/>
      <c r="G32" s="51"/>
      <c r="H32" s="51"/>
      <c r="I32" s="51"/>
      <c r="J32" s="51" t="s">
        <v>733</v>
      </c>
      <c r="K32" s="51"/>
      <c r="L32" s="51"/>
      <c r="M32" s="51"/>
      <c r="N32" s="51"/>
      <c r="O32" s="51"/>
      <c r="P32" s="51"/>
      <c r="Q32" s="51"/>
      <c r="R32" s="51"/>
      <c r="S32" s="51"/>
      <c r="T32" s="106"/>
    </row>
    <row r="33" spans="1:20" hidden="1" x14ac:dyDescent="0.35">
      <c r="A33" s="52">
        <v>1</v>
      </c>
      <c r="B33" s="51">
        <v>1</v>
      </c>
      <c r="C33" s="98" t="s">
        <v>45</v>
      </c>
      <c r="D33" s="109" t="s">
        <v>50</v>
      </c>
      <c r="E33" s="105" t="s">
        <v>740</v>
      </c>
      <c r="F33" s="51"/>
      <c r="G33" s="51"/>
      <c r="H33" s="51"/>
      <c r="I33" s="51"/>
      <c r="J33" s="51" t="s">
        <v>733</v>
      </c>
      <c r="K33" s="51"/>
      <c r="L33" s="51"/>
      <c r="M33" s="51"/>
      <c r="N33" s="51"/>
      <c r="O33" s="51"/>
      <c r="P33" s="51"/>
      <c r="Q33" s="51"/>
      <c r="R33" s="51"/>
      <c r="S33" s="51"/>
      <c r="T33" s="106"/>
    </row>
    <row r="34" spans="1:20" hidden="1" x14ac:dyDescent="0.35">
      <c r="A34" s="52">
        <v>1</v>
      </c>
      <c r="B34" s="51">
        <v>1</v>
      </c>
      <c r="C34" s="98" t="s">
        <v>45</v>
      </c>
      <c r="D34" s="109" t="s">
        <v>51</v>
      </c>
      <c r="E34" s="105" t="s">
        <v>740</v>
      </c>
      <c r="F34" s="51"/>
      <c r="G34" s="51"/>
      <c r="H34" s="51"/>
      <c r="I34" s="51"/>
      <c r="J34" s="51"/>
      <c r="K34" s="51"/>
      <c r="L34" s="51"/>
      <c r="M34" s="51"/>
      <c r="N34" s="51"/>
      <c r="O34" s="51"/>
      <c r="P34" s="51" t="s">
        <v>733</v>
      </c>
      <c r="Q34" s="51"/>
      <c r="R34" s="51"/>
      <c r="S34" s="51"/>
      <c r="T34" s="106"/>
    </row>
    <row r="35" spans="1:20" hidden="1" x14ac:dyDescent="0.35">
      <c r="A35" s="52">
        <v>1</v>
      </c>
      <c r="B35" s="51">
        <v>1</v>
      </c>
      <c r="C35" s="98" t="s">
        <v>45</v>
      </c>
      <c r="D35" s="110" t="s">
        <v>52</v>
      </c>
      <c r="E35" s="105" t="s">
        <v>740</v>
      </c>
      <c r="F35" s="51"/>
      <c r="G35" s="51"/>
      <c r="H35" s="51"/>
      <c r="I35" s="51"/>
      <c r="J35" s="51"/>
      <c r="K35" s="51"/>
      <c r="L35" s="51"/>
      <c r="M35" s="51"/>
      <c r="N35" s="51"/>
      <c r="O35" s="51"/>
      <c r="P35" s="51"/>
      <c r="Q35" s="51" t="s">
        <v>733</v>
      </c>
      <c r="R35" s="51"/>
      <c r="S35" s="51"/>
      <c r="T35" s="106"/>
    </row>
    <row r="36" spans="1:20" hidden="1" x14ac:dyDescent="0.35">
      <c r="A36" s="52">
        <v>1</v>
      </c>
      <c r="B36" s="51">
        <v>1</v>
      </c>
      <c r="C36" s="98" t="s">
        <v>45</v>
      </c>
      <c r="D36" s="109" t="s">
        <v>53</v>
      </c>
      <c r="E36" s="105" t="s">
        <v>740</v>
      </c>
      <c r="F36" s="51"/>
      <c r="G36" s="51"/>
      <c r="H36" s="51"/>
      <c r="I36" s="51"/>
      <c r="J36" s="51"/>
      <c r="K36" s="51"/>
      <c r="L36" s="51"/>
      <c r="M36" s="51"/>
      <c r="N36" s="51"/>
      <c r="O36" s="51"/>
      <c r="P36" s="51"/>
      <c r="Q36" s="51" t="s">
        <v>733</v>
      </c>
      <c r="R36" s="51"/>
      <c r="S36" s="51"/>
      <c r="T36" s="106"/>
    </row>
    <row r="37" spans="1:20" hidden="1" x14ac:dyDescent="0.35">
      <c r="A37" s="52">
        <v>1</v>
      </c>
      <c r="B37" s="51">
        <v>1</v>
      </c>
      <c r="C37" s="98" t="s">
        <v>45</v>
      </c>
      <c r="D37" s="109" t="s">
        <v>54</v>
      </c>
      <c r="E37" s="105" t="s">
        <v>740</v>
      </c>
      <c r="F37" s="51"/>
      <c r="G37" s="51"/>
      <c r="H37" s="51"/>
      <c r="I37" s="51"/>
      <c r="J37" s="51"/>
      <c r="K37" s="51"/>
      <c r="L37" s="51"/>
      <c r="M37" s="51"/>
      <c r="N37" s="51"/>
      <c r="O37" s="51"/>
      <c r="P37" s="51"/>
      <c r="Q37" s="51" t="s">
        <v>733</v>
      </c>
      <c r="R37" s="51"/>
      <c r="S37" s="51"/>
      <c r="T37" s="106"/>
    </row>
    <row r="38" spans="1:20" x14ac:dyDescent="0.35">
      <c r="A38" s="52">
        <v>1</v>
      </c>
      <c r="B38" s="51">
        <v>1</v>
      </c>
      <c r="C38" s="98" t="s">
        <v>45</v>
      </c>
      <c r="D38" s="109" t="s">
        <v>55</v>
      </c>
      <c r="E38" s="105" t="s">
        <v>740</v>
      </c>
      <c r="F38" s="51"/>
      <c r="G38" s="51"/>
      <c r="H38" s="51"/>
      <c r="I38" s="51"/>
      <c r="J38" s="51" t="s">
        <v>733</v>
      </c>
      <c r="K38" s="51"/>
      <c r="L38" s="51" t="s">
        <v>733</v>
      </c>
      <c r="M38" s="51"/>
      <c r="N38" s="51"/>
      <c r="O38" s="51"/>
      <c r="P38" s="51"/>
      <c r="Q38" s="51"/>
      <c r="R38" s="51" t="s">
        <v>733</v>
      </c>
      <c r="S38" s="51"/>
      <c r="T38" s="106"/>
    </row>
    <row r="39" spans="1:20" hidden="1" x14ac:dyDescent="0.35">
      <c r="A39" s="52">
        <v>1</v>
      </c>
      <c r="B39" s="51">
        <v>1</v>
      </c>
      <c r="C39" s="98" t="s">
        <v>45</v>
      </c>
      <c r="D39" s="109" t="s">
        <v>56</v>
      </c>
      <c r="E39" s="105" t="s">
        <v>740</v>
      </c>
      <c r="F39" s="51"/>
      <c r="G39" s="51"/>
      <c r="H39" s="51"/>
      <c r="I39" s="51"/>
      <c r="J39" s="51" t="s">
        <v>733</v>
      </c>
      <c r="K39" s="51"/>
      <c r="L39" s="51" t="s">
        <v>733</v>
      </c>
      <c r="M39" s="51"/>
      <c r="N39" s="51"/>
      <c r="O39" s="51"/>
      <c r="P39" s="51"/>
      <c r="Q39" s="51"/>
      <c r="R39" s="51"/>
      <c r="S39" s="51"/>
      <c r="T39" s="106"/>
    </row>
    <row r="40" spans="1:20" hidden="1" x14ac:dyDescent="0.35">
      <c r="A40" s="52">
        <v>1</v>
      </c>
      <c r="B40" s="51">
        <v>1</v>
      </c>
      <c r="C40" s="98" t="s">
        <v>45</v>
      </c>
      <c r="D40" s="109" t="s">
        <v>57</v>
      </c>
      <c r="E40" s="105" t="s">
        <v>740</v>
      </c>
      <c r="F40" s="51"/>
      <c r="G40" s="51"/>
      <c r="H40" s="51"/>
      <c r="I40" s="51"/>
      <c r="J40" s="51" t="s">
        <v>733</v>
      </c>
      <c r="K40" s="51"/>
      <c r="L40" s="51"/>
      <c r="M40" s="51"/>
      <c r="N40" s="51"/>
      <c r="O40" s="51"/>
      <c r="P40" s="51" t="s">
        <v>733</v>
      </c>
      <c r="Q40" s="51"/>
      <c r="R40" s="51"/>
      <c r="S40" s="51"/>
      <c r="T40" s="106"/>
    </row>
    <row r="41" spans="1:20" hidden="1" x14ac:dyDescent="0.35">
      <c r="A41" s="52">
        <v>1</v>
      </c>
      <c r="B41" s="51">
        <v>1</v>
      </c>
      <c r="C41" s="98" t="s">
        <v>45</v>
      </c>
      <c r="D41" s="109" t="s">
        <v>58</v>
      </c>
      <c r="E41" s="105" t="s">
        <v>740</v>
      </c>
      <c r="F41" s="51"/>
      <c r="G41" s="51"/>
      <c r="H41" s="51"/>
      <c r="I41" s="51"/>
      <c r="J41" s="51"/>
      <c r="K41" s="51"/>
      <c r="L41" s="51"/>
      <c r="M41" s="51"/>
      <c r="N41" s="51"/>
      <c r="O41" s="51"/>
      <c r="P41" s="51"/>
      <c r="Q41" s="51"/>
      <c r="R41" s="51"/>
      <c r="S41" s="51"/>
      <c r="T41" s="106"/>
    </row>
    <row r="42" spans="1:20" hidden="1" x14ac:dyDescent="0.35">
      <c r="A42" s="52">
        <v>1</v>
      </c>
      <c r="B42" s="51">
        <v>1</v>
      </c>
      <c r="C42" s="98" t="s">
        <v>45</v>
      </c>
      <c r="D42" s="109" t="s">
        <v>59</v>
      </c>
      <c r="E42" s="105" t="s">
        <v>740</v>
      </c>
      <c r="F42" s="51"/>
      <c r="G42" s="51"/>
      <c r="H42" s="51" t="s">
        <v>733</v>
      </c>
      <c r="I42" s="51"/>
      <c r="J42" s="51" t="s">
        <v>733</v>
      </c>
      <c r="K42" s="51"/>
      <c r="L42" s="51"/>
      <c r="M42" s="51"/>
      <c r="N42" s="51"/>
      <c r="O42" s="51"/>
      <c r="P42" s="51"/>
      <c r="Q42" s="51"/>
      <c r="R42" s="51"/>
      <c r="S42" s="51"/>
      <c r="T42" s="106"/>
    </row>
    <row r="43" spans="1:20" hidden="1" x14ac:dyDescent="0.35">
      <c r="A43" s="52">
        <v>1</v>
      </c>
      <c r="B43" s="51">
        <v>1</v>
      </c>
      <c r="C43" s="98" t="s">
        <v>45</v>
      </c>
      <c r="D43" s="109" t="s">
        <v>60</v>
      </c>
      <c r="E43" s="105" t="s">
        <v>740</v>
      </c>
      <c r="F43" s="51"/>
      <c r="G43" s="51"/>
      <c r="H43" s="51"/>
      <c r="I43" s="51"/>
      <c r="J43" s="51" t="s">
        <v>733</v>
      </c>
      <c r="K43" s="51"/>
      <c r="L43" s="51"/>
      <c r="M43" s="51"/>
      <c r="N43" s="51"/>
      <c r="O43" s="51"/>
      <c r="P43" s="51"/>
      <c r="Q43" s="51"/>
      <c r="R43" s="51"/>
      <c r="S43" s="51"/>
      <c r="T43" s="106"/>
    </row>
    <row r="44" spans="1:20" ht="43.5" x14ac:dyDescent="0.35">
      <c r="A44" s="52">
        <v>1</v>
      </c>
      <c r="B44" s="51">
        <v>1</v>
      </c>
      <c r="C44" s="98" t="s">
        <v>45</v>
      </c>
      <c r="D44" s="109" t="s">
        <v>61</v>
      </c>
      <c r="E44" s="105" t="s">
        <v>740</v>
      </c>
      <c r="F44" s="51"/>
      <c r="G44" s="51"/>
      <c r="H44" s="51" t="s">
        <v>733</v>
      </c>
      <c r="I44" s="51"/>
      <c r="J44" s="51" t="s">
        <v>733</v>
      </c>
      <c r="K44" s="51"/>
      <c r="L44" s="51"/>
      <c r="M44" s="51"/>
      <c r="N44" s="51"/>
      <c r="O44" s="51"/>
      <c r="P44" s="51"/>
      <c r="Q44" s="51"/>
      <c r="R44" s="51" t="s">
        <v>733</v>
      </c>
      <c r="S44" s="51"/>
      <c r="T44" s="106"/>
    </row>
    <row r="45" spans="1:20" ht="43.5" x14ac:dyDescent="0.35">
      <c r="A45" s="52">
        <v>1</v>
      </c>
      <c r="B45" s="51">
        <v>1</v>
      </c>
      <c r="C45" s="98" t="s">
        <v>45</v>
      </c>
      <c r="D45" s="109" t="s">
        <v>62</v>
      </c>
      <c r="E45" s="105" t="s">
        <v>740</v>
      </c>
      <c r="F45" s="51"/>
      <c r="G45" s="51"/>
      <c r="H45" s="51" t="s">
        <v>733</v>
      </c>
      <c r="I45" s="51"/>
      <c r="J45" s="51" t="s">
        <v>733</v>
      </c>
      <c r="K45" s="51"/>
      <c r="L45" s="51" t="s">
        <v>733</v>
      </c>
      <c r="M45" s="51"/>
      <c r="N45" s="51"/>
      <c r="O45" s="51"/>
      <c r="P45" s="51"/>
      <c r="Q45" s="51" t="s">
        <v>733</v>
      </c>
      <c r="R45" s="51" t="s">
        <v>733</v>
      </c>
      <c r="S45" s="51"/>
      <c r="T45" s="106"/>
    </row>
    <row r="46" spans="1:20" ht="29" hidden="1" x14ac:dyDescent="0.35">
      <c r="A46" s="52">
        <v>1</v>
      </c>
      <c r="B46" s="51">
        <v>1</v>
      </c>
      <c r="C46" s="98" t="s">
        <v>45</v>
      </c>
      <c r="D46" s="109" t="s">
        <v>63</v>
      </c>
      <c r="E46" s="105" t="s">
        <v>740</v>
      </c>
      <c r="F46" s="51"/>
      <c r="G46" s="51"/>
      <c r="H46" s="51"/>
      <c r="I46" s="51"/>
      <c r="J46" s="51"/>
      <c r="K46" s="51"/>
      <c r="L46" s="51"/>
      <c r="M46" s="51"/>
      <c r="N46" s="51"/>
      <c r="O46" s="51"/>
      <c r="P46" s="51"/>
      <c r="Q46" s="51"/>
      <c r="R46" s="51"/>
      <c r="S46" s="51"/>
      <c r="T46" s="106"/>
    </row>
    <row r="47" spans="1:20" hidden="1" x14ac:dyDescent="0.35">
      <c r="A47" s="52">
        <v>1</v>
      </c>
      <c r="B47" s="51">
        <v>1</v>
      </c>
      <c r="C47" s="98" t="s">
        <v>64</v>
      </c>
      <c r="D47" s="109" t="s">
        <v>65</v>
      </c>
      <c r="E47" s="105"/>
      <c r="F47" s="51"/>
      <c r="G47" s="51" t="s">
        <v>733</v>
      </c>
      <c r="H47" s="51"/>
      <c r="I47" s="51"/>
      <c r="J47" s="51" t="s">
        <v>733</v>
      </c>
      <c r="K47" s="51"/>
      <c r="L47" s="51"/>
      <c r="M47" s="51"/>
      <c r="N47" s="51"/>
      <c r="O47" s="51"/>
      <c r="P47" s="51"/>
      <c r="Q47" s="51"/>
      <c r="R47" s="51"/>
      <c r="S47" s="51" t="s">
        <v>733</v>
      </c>
      <c r="T47" s="106"/>
    </row>
    <row r="48" spans="1:20" hidden="1" x14ac:dyDescent="0.35">
      <c r="A48" s="52">
        <v>1</v>
      </c>
      <c r="B48" s="51">
        <v>1</v>
      </c>
      <c r="C48" s="98" t="s">
        <v>64</v>
      </c>
      <c r="D48" s="109" t="s">
        <v>66</v>
      </c>
      <c r="E48" s="105"/>
      <c r="F48" s="51"/>
      <c r="G48" s="51"/>
      <c r="H48" s="51"/>
      <c r="I48" s="51"/>
      <c r="J48" s="51"/>
      <c r="K48" s="51"/>
      <c r="L48" s="51"/>
      <c r="M48" s="51"/>
      <c r="N48" s="51"/>
      <c r="O48" s="51"/>
      <c r="P48" s="51"/>
      <c r="Q48" s="51"/>
      <c r="R48" s="51"/>
      <c r="S48" s="51" t="s">
        <v>733</v>
      </c>
      <c r="T48" s="106"/>
    </row>
    <row r="49" spans="1:20" hidden="1" x14ac:dyDescent="0.35">
      <c r="A49" s="52">
        <v>1</v>
      </c>
      <c r="B49" s="51">
        <v>1</v>
      </c>
      <c r="C49" s="99" t="s">
        <v>67</v>
      </c>
      <c r="D49" s="109" t="s">
        <v>68</v>
      </c>
      <c r="E49" s="105" t="s">
        <v>733</v>
      </c>
      <c r="F49" s="51"/>
      <c r="G49" s="51"/>
      <c r="H49" s="51"/>
      <c r="I49" s="51"/>
      <c r="J49" s="51"/>
      <c r="K49" s="51"/>
      <c r="L49" s="51"/>
      <c r="M49" s="51"/>
      <c r="N49" s="51"/>
      <c r="O49" s="51"/>
      <c r="P49" s="51" t="s">
        <v>733</v>
      </c>
      <c r="Q49" s="51" t="s">
        <v>733</v>
      </c>
      <c r="R49" s="51"/>
      <c r="S49" s="51"/>
      <c r="T49" s="106"/>
    </row>
    <row r="50" spans="1:20" hidden="1" x14ac:dyDescent="0.35">
      <c r="A50" s="52">
        <v>1</v>
      </c>
      <c r="B50" s="51">
        <v>1</v>
      </c>
      <c r="C50" s="99" t="s">
        <v>67</v>
      </c>
      <c r="D50" s="109" t="s">
        <v>69</v>
      </c>
      <c r="E50" s="105" t="s">
        <v>733</v>
      </c>
      <c r="F50" s="51"/>
      <c r="G50" s="51"/>
      <c r="H50" s="51"/>
      <c r="I50" s="51" t="s">
        <v>733</v>
      </c>
      <c r="J50" s="51"/>
      <c r="K50" s="51"/>
      <c r="L50" s="51"/>
      <c r="M50" s="51"/>
      <c r="N50" s="51"/>
      <c r="O50" s="51"/>
      <c r="P50" s="51"/>
      <c r="Q50" s="51"/>
      <c r="R50" s="51"/>
      <c r="S50" s="51"/>
      <c r="T50" s="106"/>
    </row>
    <row r="51" spans="1:20" ht="29" x14ac:dyDescent="0.35">
      <c r="A51" s="52">
        <v>1</v>
      </c>
      <c r="B51" s="51">
        <v>1</v>
      </c>
      <c r="C51" s="99" t="s">
        <v>67</v>
      </c>
      <c r="D51" s="109" t="s">
        <v>70</v>
      </c>
      <c r="E51" s="105" t="s">
        <v>733</v>
      </c>
      <c r="F51" s="51"/>
      <c r="G51" s="51"/>
      <c r="H51" s="51" t="s">
        <v>733</v>
      </c>
      <c r="I51" s="51"/>
      <c r="J51" s="51"/>
      <c r="K51" s="51"/>
      <c r="L51" s="51"/>
      <c r="M51" s="51"/>
      <c r="N51" s="51"/>
      <c r="O51" s="51"/>
      <c r="P51" s="51"/>
      <c r="Q51" s="51"/>
      <c r="R51" s="51" t="s">
        <v>733</v>
      </c>
      <c r="S51" s="51"/>
      <c r="T51" s="106"/>
    </row>
    <row r="52" spans="1:20" ht="29" x14ac:dyDescent="0.35">
      <c r="A52" s="52">
        <v>1</v>
      </c>
      <c r="B52" s="51">
        <v>2</v>
      </c>
      <c r="C52" s="99" t="s">
        <v>90</v>
      </c>
      <c r="D52" s="109" t="s">
        <v>523</v>
      </c>
      <c r="E52" s="105" t="s">
        <v>733</v>
      </c>
      <c r="F52" s="51"/>
      <c r="G52" s="51"/>
      <c r="H52" s="51"/>
      <c r="I52" s="51"/>
      <c r="J52" s="51"/>
      <c r="K52" s="51"/>
      <c r="L52" s="51" t="s">
        <v>733</v>
      </c>
      <c r="M52" s="51"/>
      <c r="N52" s="51"/>
      <c r="O52" s="51"/>
      <c r="P52" s="51"/>
      <c r="Q52" s="51"/>
      <c r="R52" s="51" t="s">
        <v>733</v>
      </c>
      <c r="S52" s="51"/>
      <c r="T52" s="106" t="s">
        <v>733</v>
      </c>
    </row>
    <row r="53" spans="1:20" ht="29" x14ac:dyDescent="0.35">
      <c r="A53" s="52">
        <v>1</v>
      </c>
      <c r="B53" s="51">
        <v>2</v>
      </c>
      <c r="C53" s="99" t="s">
        <v>90</v>
      </c>
      <c r="D53" s="109" t="s">
        <v>524</v>
      </c>
      <c r="E53" s="105" t="s">
        <v>733</v>
      </c>
      <c r="F53" s="51"/>
      <c r="G53" s="51"/>
      <c r="H53" s="51" t="s">
        <v>733</v>
      </c>
      <c r="I53" s="51"/>
      <c r="J53" s="51"/>
      <c r="K53" s="51"/>
      <c r="L53" s="51" t="s">
        <v>733</v>
      </c>
      <c r="M53" s="51"/>
      <c r="N53" s="51" t="s">
        <v>733</v>
      </c>
      <c r="O53" s="51" t="s">
        <v>733</v>
      </c>
      <c r="P53" s="51"/>
      <c r="Q53" s="51"/>
      <c r="R53" s="51" t="s">
        <v>733</v>
      </c>
      <c r="S53" s="51"/>
      <c r="T53" s="106"/>
    </row>
    <row r="54" spans="1:20" ht="43.5" hidden="1" x14ac:dyDescent="0.35">
      <c r="A54" s="52">
        <v>1</v>
      </c>
      <c r="B54" s="51">
        <v>2</v>
      </c>
      <c r="C54" s="99" t="s">
        <v>90</v>
      </c>
      <c r="D54" s="109" t="s">
        <v>525</v>
      </c>
      <c r="E54" s="105" t="s">
        <v>733</v>
      </c>
      <c r="F54" s="51"/>
      <c r="G54" s="51"/>
      <c r="H54" s="51" t="s">
        <v>733</v>
      </c>
      <c r="I54" s="51"/>
      <c r="J54" s="51" t="s">
        <v>733</v>
      </c>
      <c r="K54" s="51"/>
      <c r="L54" s="51" t="s">
        <v>733</v>
      </c>
      <c r="M54" s="51"/>
      <c r="N54" s="51"/>
      <c r="O54" s="51"/>
      <c r="P54" s="51"/>
      <c r="Q54" s="51"/>
      <c r="R54" s="51"/>
      <c r="S54" s="51"/>
      <c r="T54" s="106"/>
    </row>
    <row r="55" spans="1:20" ht="29" x14ac:dyDescent="0.35">
      <c r="A55" s="52">
        <v>1</v>
      </c>
      <c r="B55" s="51">
        <v>2</v>
      </c>
      <c r="C55" s="99" t="s">
        <v>90</v>
      </c>
      <c r="D55" s="109" t="s">
        <v>526</v>
      </c>
      <c r="E55" s="105" t="s">
        <v>733</v>
      </c>
      <c r="F55" s="51"/>
      <c r="G55" s="51"/>
      <c r="H55" s="51" t="s">
        <v>733</v>
      </c>
      <c r="I55" s="51" t="s">
        <v>733</v>
      </c>
      <c r="J55" s="51"/>
      <c r="K55" s="51"/>
      <c r="L55" s="51" t="s">
        <v>733</v>
      </c>
      <c r="M55" s="51"/>
      <c r="N55" s="51"/>
      <c r="O55" s="51"/>
      <c r="P55" s="51"/>
      <c r="Q55" s="51"/>
      <c r="R55" s="51" t="s">
        <v>733</v>
      </c>
      <c r="S55" s="51"/>
      <c r="T55" s="106" t="s">
        <v>733</v>
      </c>
    </row>
    <row r="56" spans="1:20" ht="43.5" x14ac:dyDescent="0.35">
      <c r="A56" s="52">
        <v>1</v>
      </c>
      <c r="B56" s="51">
        <v>2</v>
      </c>
      <c r="C56" s="99" t="s">
        <v>90</v>
      </c>
      <c r="D56" s="109" t="s">
        <v>527</v>
      </c>
      <c r="E56" s="105" t="s">
        <v>733</v>
      </c>
      <c r="F56" s="51"/>
      <c r="G56" s="51"/>
      <c r="H56" s="51" t="s">
        <v>733</v>
      </c>
      <c r="I56" s="51"/>
      <c r="J56" s="51" t="s">
        <v>733</v>
      </c>
      <c r="K56" s="51" t="s">
        <v>733</v>
      </c>
      <c r="L56" s="51"/>
      <c r="M56" s="51"/>
      <c r="N56" s="51" t="s">
        <v>733</v>
      </c>
      <c r="O56" s="51"/>
      <c r="P56" s="51"/>
      <c r="Q56" s="51"/>
      <c r="R56" s="51" t="s">
        <v>733</v>
      </c>
      <c r="S56" s="51"/>
      <c r="T56" s="106" t="s">
        <v>733</v>
      </c>
    </row>
    <row r="57" spans="1:20" ht="43.5" x14ac:dyDescent="0.35">
      <c r="A57" s="52">
        <v>1</v>
      </c>
      <c r="B57" s="51">
        <v>2</v>
      </c>
      <c r="C57" s="99" t="s">
        <v>90</v>
      </c>
      <c r="D57" s="109" t="s">
        <v>528</v>
      </c>
      <c r="E57" s="105" t="s">
        <v>733</v>
      </c>
      <c r="F57" s="51"/>
      <c r="G57" s="51"/>
      <c r="H57" s="51" t="s">
        <v>733</v>
      </c>
      <c r="I57" s="51"/>
      <c r="J57" s="51" t="s">
        <v>733</v>
      </c>
      <c r="K57" s="51"/>
      <c r="L57" s="51"/>
      <c r="M57" s="51"/>
      <c r="N57" s="51"/>
      <c r="O57" s="51"/>
      <c r="P57" s="51"/>
      <c r="Q57" s="51"/>
      <c r="R57" s="51" t="s">
        <v>733</v>
      </c>
      <c r="S57" s="51"/>
      <c r="T57" s="106" t="s">
        <v>733</v>
      </c>
    </row>
    <row r="58" spans="1:20" ht="29" hidden="1" x14ac:dyDescent="0.35">
      <c r="A58" s="52">
        <v>1</v>
      </c>
      <c r="B58" s="51">
        <v>2</v>
      </c>
      <c r="C58" s="99" t="s">
        <v>85</v>
      </c>
      <c r="D58" s="109" t="s">
        <v>529</v>
      </c>
      <c r="E58" s="105" t="s">
        <v>733</v>
      </c>
      <c r="F58" s="51"/>
      <c r="G58" s="51"/>
      <c r="H58" s="51"/>
      <c r="I58" s="51"/>
      <c r="J58" s="51"/>
      <c r="K58" s="51"/>
      <c r="L58" s="51" t="s">
        <v>733</v>
      </c>
      <c r="M58" s="51"/>
      <c r="N58" s="51" t="s">
        <v>733</v>
      </c>
      <c r="O58" s="51"/>
      <c r="P58" s="51"/>
      <c r="Q58" s="51"/>
      <c r="R58" s="51"/>
      <c r="S58" s="51"/>
      <c r="T58" s="106"/>
    </row>
    <row r="59" spans="1:20" ht="29" x14ac:dyDescent="0.35">
      <c r="A59" s="52">
        <v>1</v>
      </c>
      <c r="B59" s="51">
        <v>2</v>
      </c>
      <c r="C59" s="99" t="s">
        <v>85</v>
      </c>
      <c r="D59" s="109" t="s">
        <v>524</v>
      </c>
      <c r="E59" s="105" t="s">
        <v>733</v>
      </c>
      <c r="F59" s="51"/>
      <c r="G59" s="51"/>
      <c r="H59" s="51" t="s">
        <v>733</v>
      </c>
      <c r="I59" s="51"/>
      <c r="J59" s="51"/>
      <c r="K59" s="51"/>
      <c r="L59" s="51" t="s">
        <v>733</v>
      </c>
      <c r="M59" s="51"/>
      <c r="N59" s="51"/>
      <c r="O59" s="51" t="s">
        <v>733</v>
      </c>
      <c r="P59" s="51"/>
      <c r="Q59" s="51"/>
      <c r="R59" s="51" t="s">
        <v>733</v>
      </c>
      <c r="S59" s="51"/>
      <c r="T59" s="106"/>
    </row>
    <row r="60" spans="1:20" ht="29" hidden="1" x14ac:dyDescent="0.35">
      <c r="A60" s="52">
        <v>1</v>
      </c>
      <c r="B60" s="51">
        <v>2</v>
      </c>
      <c r="C60" s="99" t="s">
        <v>85</v>
      </c>
      <c r="D60" s="109" t="s">
        <v>530</v>
      </c>
      <c r="E60" s="105" t="s">
        <v>733</v>
      </c>
      <c r="F60" s="51"/>
      <c r="G60" s="51"/>
      <c r="H60" s="51"/>
      <c r="I60" s="51" t="s">
        <v>733</v>
      </c>
      <c r="J60" s="51" t="s">
        <v>733</v>
      </c>
      <c r="K60" s="51"/>
      <c r="L60" s="51" t="s">
        <v>733</v>
      </c>
      <c r="M60" s="51"/>
      <c r="N60" s="51" t="s">
        <v>733</v>
      </c>
      <c r="O60" s="51"/>
      <c r="P60" s="51"/>
      <c r="Q60" s="51"/>
      <c r="R60" s="51"/>
      <c r="S60" s="51"/>
      <c r="T60" s="106" t="s">
        <v>733</v>
      </c>
    </row>
    <row r="61" spans="1:20" ht="43.5" x14ac:dyDescent="0.35">
      <c r="A61" s="52">
        <v>1</v>
      </c>
      <c r="B61" s="51">
        <v>2</v>
      </c>
      <c r="C61" s="99" t="s">
        <v>85</v>
      </c>
      <c r="D61" s="109" t="s">
        <v>531</v>
      </c>
      <c r="E61" s="105" t="s">
        <v>733</v>
      </c>
      <c r="F61" s="51"/>
      <c r="G61" s="51"/>
      <c r="H61" s="51" t="s">
        <v>733</v>
      </c>
      <c r="I61" s="51"/>
      <c r="J61" s="51" t="s">
        <v>733</v>
      </c>
      <c r="K61" s="51"/>
      <c r="L61" s="51" t="s">
        <v>733</v>
      </c>
      <c r="M61" s="51"/>
      <c r="N61" s="51"/>
      <c r="O61" s="51" t="s">
        <v>733</v>
      </c>
      <c r="P61" s="51"/>
      <c r="Q61" s="51"/>
      <c r="R61" s="51" t="s">
        <v>733</v>
      </c>
      <c r="S61" s="51"/>
      <c r="T61" s="106"/>
    </row>
    <row r="62" spans="1:20" ht="29" hidden="1" x14ac:dyDescent="0.35">
      <c r="A62" s="52">
        <v>1</v>
      </c>
      <c r="B62" s="51">
        <v>2</v>
      </c>
      <c r="C62" s="99" t="s">
        <v>85</v>
      </c>
      <c r="D62" s="109" t="s">
        <v>532</v>
      </c>
      <c r="E62" s="105"/>
      <c r="F62" s="51"/>
      <c r="G62" s="51"/>
      <c r="H62" s="51" t="s">
        <v>733</v>
      </c>
      <c r="I62" s="51"/>
      <c r="J62" s="51"/>
      <c r="K62" s="51"/>
      <c r="L62" s="51"/>
      <c r="M62" s="51"/>
      <c r="N62" s="51"/>
      <c r="O62" s="51"/>
      <c r="P62" s="51"/>
      <c r="Q62" s="51"/>
      <c r="R62" s="51"/>
      <c r="S62" s="51"/>
      <c r="T62" s="106"/>
    </row>
    <row r="63" spans="1:20" ht="29" hidden="1" x14ac:dyDescent="0.35">
      <c r="A63" s="52">
        <v>1</v>
      </c>
      <c r="B63" s="51">
        <v>2</v>
      </c>
      <c r="C63" s="99" t="s">
        <v>533</v>
      </c>
      <c r="D63" s="109" t="s">
        <v>534</v>
      </c>
      <c r="E63" s="105" t="s">
        <v>733</v>
      </c>
      <c r="F63" s="51"/>
      <c r="G63" s="51"/>
      <c r="H63" s="51"/>
      <c r="I63" s="51"/>
      <c r="J63" s="51"/>
      <c r="K63" s="51"/>
      <c r="L63" s="51" t="s">
        <v>733</v>
      </c>
      <c r="M63" s="51"/>
      <c r="N63" s="51"/>
      <c r="O63" s="51"/>
      <c r="P63" s="51"/>
      <c r="Q63" s="51"/>
      <c r="R63" s="51"/>
      <c r="S63" s="51"/>
      <c r="T63" s="106"/>
    </row>
    <row r="64" spans="1:20" ht="29" x14ac:dyDescent="0.35">
      <c r="A64" s="52">
        <v>1</v>
      </c>
      <c r="B64" s="51">
        <v>2</v>
      </c>
      <c r="C64" s="99" t="s">
        <v>533</v>
      </c>
      <c r="D64" s="109" t="s">
        <v>524</v>
      </c>
      <c r="E64" s="105"/>
      <c r="F64" s="51"/>
      <c r="G64" s="51"/>
      <c r="H64" s="51"/>
      <c r="I64" s="51"/>
      <c r="J64" s="51"/>
      <c r="K64" s="51"/>
      <c r="L64" s="51" t="s">
        <v>733</v>
      </c>
      <c r="M64" s="51"/>
      <c r="N64" s="51"/>
      <c r="O64" s="51" t="s">
        <v>733</v>
      </c>
      <c r="P64" s="51"/>
      <c r="Q64" s="51"/>
      <c r="R64" s="51" t="s">
        <v>733</v>
      </c>
      <c r="S64" s="51"/>
      <c r="T64" s="106"/>
    </row>
    <row r="65" spans="1:20" hidden="1" x14ac:dyDescent="0.35">
      <c r="A65" s="52">
        <v>1</v>
      </c>
      <c r="B65" s="51">
        <v>2</v>
      </c>
      <c r="C65" s="99" t="s">
        <v>533</v>
      </c>
      <c r="D65" s="109" t="s">
        <v>535</v>
      </c>
      <c r="E65" s="105"/>
      <c r="F65" s="51"/>
      <c r="G65" s="51"/>
      <c r="H65" s="51"/>
      <c r="I65" s="51"/>
      <c r="J65" s="51"/>
      <c r="K65" s="51"/>
      <c r="L65" s="51"/>
      <c r="M65" s="51"/>
      <c r="N65" s="51"/>
      <c r="O65" s="51" t="s">
        <v>733</v>
      </c>
      <c r="P65" s="51"/>
      <c r="Q65" s="51"/>
      <c r="R65" s="51"/>
      <c r="S65" s="51"/>
      <c r="T65" s="106"/>
    </row>
    <row r="66" spans="1:20" ht="29" x14ac:dyDescent="0.35">
      <c r="A66" s="52">
        <v>1</v>
      </c>
      <c r="B66" s="51">
        <v>2</v>
      </c>
      <c r="C66" s="99" t="s">
        <v>533</v>
      </c>
      <c r="D66" s="109" t="s">
        <v>536</v>
      </c>
      <c r="E66" s="105"/>
      <c r="F66" s="51"/>
      <c r="G66" s="51"/>
      <c r="H66" s="51" t="s">
        <v>733</v>
      </c>
      <c r="I66" s="51"/>
      <c r="J66" s="51" t="s">
        <v>733</v>
      </c>
      <c r="K66" s="51"/>
      <c r="L66" s="51"/>
      <c r="M66" s="51"/>
      <c r="N66" s="51"/>
      <c r="O66" s="51"/>
      <c r="P66" s="51"/>
      <c r="Q66" s="51"/>
      <c r="R66" s="51" t="s">
        <v>733</v>
      </c>
      <c r="S66" s="51"/>
      <c r="T66" s="106" t="s">
        <v>733</v>
      </c>
    </row>
    <row r="67" spans="1:20" ht="43.5" x14ac:dyDescent="0.35">
      <c r="A67" s="52">
        <v>1</v>
      </c>
      <c r="B67" s="51">
        <v>2</v>
      </c>
      <c r="C67" s="99" t="s">
        <v>533</v>
      </c>
      <c r="D67" s="109" t="s">
        <v>537</v>
      </c>
      <c r="E67" s="105"/>
      <c r="F67" s="51"/>
      <c r="G67" s="51"/>
      <c r="H67" s="51" t="s">
        <v>744</v>
      </c>
      <c r="I67" s="51"/>
      <c r="J67" s="51" t="s">
        <v>744</v>
      </c>
      <c r="K67" s="51"/>
      <c r="L67" s="51" t="s">
        <v>744</v>
      </c>
      <c r="M67" s="51"/>
      <c r="N67" s="51"/>
      <c r="O67" s="51"/>
      <c r="P67" s="51"/>
      <c r="Q67" s="51"/>
      <c r="R67" s="51" t="s">
        <v>744</v>
      </c>
      <c r="S67" s="51"/>
      <c r="T67" s="106"/>
    </row>
    <row r="68" spans="1:20" ht="43.5" x14ac:dyDescent="0.35">
      <c r="A68" s="52">
        <v>1</v>
      </c>
      <c r="B68" s="51">
        <v>2</v>
      </c>
      <c r="C68" s="99" t="s">
        <v>533</v>
      </c>
      <c r="D68" s="109" t="s">
        <v>538</v>
      </c>
      <c r="E68" s="105" t="s">
        <v>744</v>
      </c>
      <c r="F68" s="51"/>
      <c r="G68" s="51"/>
      <c r="H68" s="51" t="s">
        <v>744</v>
      </c>
      <c r="I68" s="51"/>
      <c r="J68" s="51"/>
      <c r="K68" s="51"/>
      <c r="L68" s="51"/>
      <c r="M68" s="51"/>
      <c r="N68" s="51"/>
      <c r="O68" s="51"/>
      <c r="P68" s="51"/>
      <c r="Q68" s="51"/>
      <c r="R68" s="51" t="s">
        <v>744</v>
      </c>
      <c r="S68" s="51"/>
      <c r="T68" s="106" t="s">
        <v>744</v>
      </c>
    </row>
    <row r="69" spans="1:20" ht="43.5" hidden="1" x14ac:dyDescent="0.35">
      <c r="A69" s="52">
        <v>1</v>
      </c>
      <c r="B69" s="51">
        <v>2</v>
      </c>
      <c r="C69" s="99" t="s">
        <v>533</v>
      </c>
      <c r="D69" s="109" t="s">
        <v>539</v>
      </c>
      <c r="E69" s="105"/>
      <c r="F69" s="51"/>
      <c r="G69" s="51"/>
      <c r="H69" s="51"/>
      <c r="I69" s="51"/>
      <c r="J69" s="51" t="s">
        <v>744</v>
      </c>
      <c r="K69" s="51"/>
      <c r="L69" s="51"/>
      <c r="M69" s="51"/>
      <c r="N69" s="51"/>
      <c r="O69" s="51"/>
      <c r="P69" s="51"/>
      <c r="Q69" s="51"/>
      <c r="R69" s="51"/>
      <c r="S69" s="51"/>
      <c r="T69" s="106"/>
    </row>
    <row r="70" spans="1:20" hidden="1" x14ac:dyDescent="0.35">
      <c r="A70" s="52">
        <v>1</v>
      </c>
      <c r="B70" s="51">
        <v>2</v>
      </c>
      <c r="C70" s="99" t="s">
        <v>269</v>
      </c>
      <c r="D70" s="109" t="s">
        <v>540</v>
      </c>
      <c r="E70" s="105" t="s">
        <v>744</v>
      </c>
      <c r="F70" s="51"/>
      <c r="G70" s="51"/>
      <c r="H70" s="51"/>
      <c r="I70" s="51"/>
      <c r="J70" s="51" t="s">
        <v>744</v>
      </c>
      <c r="K70" s="51"/>
      <c r="L70" s="51" t="s">
        <v>744</v>
      </c>
      <c r="M70" s="51"/>
      <c r="N70" s="51"/>
      <c r="O70" s="51"/>
      <c r="P70" s="51"/>
      <c r="Q70" s="51"/>
      <c r="R70" s="51"/>
      <c r="S70" s="51"/>
      <c r="T70" s="106"/>
    </row>
    <row r="71" spans="1:20" ht="43.5" x14ac:dyDescent="0.35">
      <c r="A71" s="52">
        <v>1</v>
      </c>
      <c r="B71" s="51">
        <v>2</v>
      </c>
      <c r="C71" s="99" t="s">
        <v>269</v>
      </c>
      <c r="D71" s="109" t="s">
        <v>541</v>
      </c>
      <c r="E71" s="105"/>
      <c r="F71" s="51"/>
      <c r="G71" s="51"/>
      <c r="H71" s="51" t="s">
        <v>744</v>
      </c>
      <c r="I71" s="51"/>
      <c r="J71" s="51" t="s">
        <v>744</v>
      </c>
      <c r="K71" s="51"/>
      <c r="L71" s="51"/>
      <c r="M71" s="51"/>
      <c r="N71" s="51" t="s">
        <v>744</v>
      </c>
      <c r="O71" s="51"/>
      <c r="P71" s="51"/>
      <c r="Q71" s="51"/>
      <c r="R71" s="51" t="s">
        <v>744</v>
      </c>
      <c r="S71" s="51"/>
      <c r="T71" s="106"/>
    </row>
    <row r="72" spans="1:20" hidden="1" x14ac:dyDescent="0.35">
      <c r="A72" s="52">
        <v>1</v>
      </c>
      <c r="B72" s="51">
        <v>2</v>
      </c>
      <c r="C72" s="99" t="s">
        <v>269</v>
      </c>
      <c r="D72" s="109" t="s">
        <v>542</v>
      </c>
      <c r="E72" s="105"/>
      <c r="F72" s="51"/>
      <c r="G72" s="51"/>
      <c r="H72" s="51"/>
      <c r="I72" s="51"/>
      <c r="J72" s="51" t="s">
        <v>744</v>
      </c>
      <c r="K72" s="51"/>
      <c r="L72" s="51" t="s">
        <v>744</v>
      </c>
      <c r="M72" s="51"/>
      <c r="N72" s="51"/>
      <c r="O72" s="51"/>
      <c r="P72" s="51"/>
      <c r="Q72" s="51"/>
      <c r="R72" s="51"/>
      <c r="S72" s="51"/>
      <c r="T72" s="106"/>
    </row>
    <row r="73" spans="1:20" ht="43.5" hidden="1" x14ac:dyDescent="0.35">
      <c r="A73" s="52">
        <v>1</v>
      </c>
      <c r="B73" s="51">
        <v>2</v>
      </c>
      <c r="C73" s="99" t="s">
        <v>269</v>
      </c>
      <c r="D73" s="109" t="s">
        <v>543</v>
      </c>
      <c r="E73" s="105"/>
      <c r="F73" s="51"/>
      <c r="G73" s="51"/>
      <c r="H73" s="51"/>
      <c r="I73" s="51"/>
      <c r="J73" s="51" t="s">
        <v>744</v>
      </c>
      <c r="K73" s="51"/>
      <c r="L73" s="51" t="s">
        <v>744</v>
      </c>
      <c r="M73" s="51"/>
      <c r="N73" s="51"/>
      <c r="O73" s="51"/>
      <c r="P73" s="51"/>
      <c r="Q73" s="51"/>
      <c r="R73" s="51"/>
      <c r="S73" s="51"/>
      <c r="T73" s="106"/>
    </row>
    <row r="74" spans="1:20" ht="43.5" x14ac:dyDescent="0.35">
      <c r="A74" s="52">
        <v>1</v>
      </c>
      <c r="B74" s="51">
        <v>2</v>
      </c>
      <c r="C74" s="99" t="s">
        <v>269</v>
      </c>
      <c r="D74" s="109" t="s">
        <v>544</v>
      </c>
      <c r="E74" s="105"/>
      <c r="F74" s="51"/>
      <c r="G74" s="51"/>
      <c r="H74" s="51" t="s">
        <v>744</v>
      </c>
      <c r="I74" s="51"/>
      <c r="J74" s="51"/>
      <c r="K74" s="51"/>
      <c r="L74" s="51"/>
      <c r="M74" s="51"/>
      <c r="N74" s="51"/>
      <c r="O74" s="51"/>
      <c r="P74" s="51"/>
      <c r="Q74" s="51"/>
      <c r="R74" s="51" t="s">
        <v>744</v>
      </c>
      <c r="S74" s="51"/>
      <c r="T74" s="106"/>
    </row>
    <row r="75" spans="1:20" hidden="1" x14ac:dyDescent="0.35">
      <c r="A75" s="52">
        <v>1</v>
      </c>
      <c r="B75" s="51">
        <v>2</v>
      </c>
      <c r="C75" s="99" t="s">
        <v>269</v>
      </c>
      <c r="D75" s="109" t="s">
        <v>545</v>
      </c>
      <c r="E75" s="105" t="s">
        <v>744</v>
      </c>
      <c r="F75" s="51"/>
      <c r="G75" s="51"/>
      <c r="H75" s="51"/>
      <c r="I75" s="51"/>
      <c r="J75" s="51" t="s">
        <v>744</v>
      </c>
      <c r="K75" s="51"/>
      <c r="L75" s="51" t="s">
        <v>744</v>
      </c>
      <c r="M75" s="51"/>
      <c r="N75" s="51"/>
      <c r="O75" s="51"/>
      <c r="P75" s="51"/>
      <c r="Q75" s="51"/>
      <c r="R75" s="51"/>
      <c r="S75" s="51"/>
      <c r="T75" s="106"/>
    </row>
    <row r="76" spans="1:20" ht="29" x14ac:dyDescent="0.35">
      <c r="A76" s="52">
        <v>1</v>
      </c>
      <c r="B76" s="51">
        <v>2</v>
      </c>
      <c r="C76" s="99" t="s">
        <v>269</v>
      </c>
      <c r="D76" s="109" t="s">
        <v>546</v>
      </c>
      <c r="E76" s="105"/>
      <c r="F76" s="51"/>
      <c r="G76" s="51"/>
      <c r="H76" s="51"/>
      <c r="I76" s="51"/>
      <c r="J76" s="51" t="s">
        <v>744</v>
      </c>
      <c r="K76" s="51"/>
      <c r="L76" s="51"/>
      <c r="M76" s="51"/>
      <c r="N76" s="51"/>
      <c r="O76" s="51"/>
      <c r="P76" s="51"/>
      <c r="Q76" s="51"/>
      <c r="R76" s="51" t="s">
        <v>744</v>
      </c>
      <c r="S76" s="51"/>
      <c r="T76" s="106" t="s">
        <v>744</v>
      </c>
    </row>
    <row r="77" spans="1:20" x14ac:dyDescent="0.35">
      <c r="A77" s="52">
        <v>1</v>
      </c>
      <c r="B77" s="51">
        <v>2</v>
      </c>
      <c r="C77" s="99" t="s">
        <v>547</v>
      </c>
      <c r="D77" s="109" t="s">
        <v>548</v>
      </c>
      <c r="E77" s="105"/>
      <c r="F77" s="51"/>
      <c r="G77" s="51"/>
      <c r="H77" s="51" t="s">
        <v>744</v>
      </c>
      <c r="I77" s="51"/>
      <c r="J77" s="51"/>
      <c r="K77" s="51"/>
      <c r="L77" s="51"/>
      <c r="M77" s="51"/>
      <c r="N77" s="51" t="s">
        <v>744</v>
      </c>
      <c r="O77" s="51" t="s">
        <v>744</v>
      </c>
      <c r="P77" s="51"/>
      <c r="Q77" s="51"/>
      <c r="R77" s="51" t="s">
        <v>744</v>
      </c>
      <c r="S77" s="51"/>
      <c r="T77" s="106"/>
    </row>
    <row r="78" spans="1:20" hidden="1" x14ac:dyDescent="0.35">
      <c r="A78" s="52">
        <v>1</v>
      </c>
      <c r="B78" s="51">
        <v>2</v>
      </c>
      <c r="C78" s="99" t="s">
        <v>547</v>
      </c>
      <c r="D78" s="109" t="s">
        <v>549</v>
      </c>
      <c r="E78" s="105"/>
      <c r="F78" s="51"/>
      <c r="G78" s="51"/>
      <c r="H78" s="51"/>
      <c r="I78" s="51"/>
      <c r="J78" s="51"/>
      <c r="K78" s="51"/>
      <c r="L78" s="51"/>
      <c r="M78" s="51" t="s">
        <v>733</v>
      </c>
      <c r="N78" s="51"/>
      <c r="O78" s="51"/>
      <c r="P78" s="51"/>
      <c r="Q78" s="51"/>
      <c r="R78" s="51"/>
      <c r="S78" s="51"/>
      <c r="T78" s="106"/>
    </row>
    <row r="79" spans="1:20" ht="29" hidden="1" x14ac:dyDescent="0.35">
      <c r="A79" s="52">
        <v>1</v>
      </c>
      <c r="B79" s="51">
        <v>2</v>
      </c>
      <c r="C79" s="99" t="s">
        <v>547</v>
      </c>
      <c r="D79" s="109" t="s">
        <v>550</v>
      </c>
      <c r="E79" s="105"/>
      <c r="F79" s="51"/>
      <c r="G79" s="51"/>
      <c r="H79" s="51"/>
      <c r="I79" s="51"/>
      <c r="J79" s="51" t="s">
        <v>733</v>
      </c>
      <c r="K79" s="51"/>
      <c r="L79" s="51"/>
      <c r="M79" s="51" t="s">
        <v>733</v>
      </c>
      <c r="N79" s="51"/>
      <c r="O79" s="51"/>
      <c r="P79" s="51"/>
      <c r="Q79" s="51"/>
      <c r="R79" s="51"/>
      <c r="S79" s="51"/>
      <c r="T79" s="106"/>
    </row>
    <row r="80" spans="1:20" ht="43.5" hidden="1" x14ac:dyDescent="0.35">
      <c r="A80" s="52">
        <v>1</v>
      </c>
      <c r="B80" s="51">
        <v>2</v>
      </c>
      <c r="C80" s="99" t="s">
        <v>547</v>
      </c>
      <c r="D80" s="109" t="s">
        <v>551</v>
      </c>
      <c r="E80" s="105"/>
      <c r="F80" s="51"/>
      <c r="G80" s="51"/>
      <c r="H80" s="51"/>
      <c r="I80" s="51"/>
      <c r="J80" s="51" t="s">
        <v>744</v>
      </c>
      <c r="K80" s="51"/>
      <c r="L80" s="51"/>
      <c r="M80" s="51"/>
      <c r="N80" s="51"/>
      <c r="O80" s="51"/>
      <c r="P80" s="51"/>
      <c r="Q80" s="51"/>
      <c r="R80" s="51"/>
      <c r="S80" s="51"/>
      <c r="T80" s="106"/>
    </row>
    <row r="81" spans="1:20" ht="29" hidden="1" x14ac:dyDescent="0.35">
      <c r="A81" s="52">
        <v>1</v>
      </c>
      <c r="B81" s="51">
        <v>2</v>
      </c>
      <c r="C81" s="99" t="s">
        <v>547</v>
      </c>
      <c r="D81" s="109" t="s">
        <v>552</v>
      </c>
      <c r="E81" s="105"/>
      <c r="F81" s="51"/>
      <c r="G81" s="51"/>
      <c r="H81" s="51"/>
      <c r="I81" s="51"/>
      <c r="J81" s="51" t="s">
        <v>744</v>
      </c>
      <c r="K81" s="51"/>
      <c r="L81" s="51"/>
      <c r="M81" s="51"/>
      <c r="N81" s="51"/>
      <c r="O81" s="51"/>
      <c r="P81" s="51"/>
      <c r="Q81" s="51"/>
      <c r="R81" s="51"/>
      <c r="S81" s="51"/>
      <c r="T81" s="106"/>
    </row>
    <row r="82" spans="1:20" hidden="1" x14ac:dyDescent="0.35">
      <c r="A82" s="52">
        <v>1</v>
      </c>
      <c r="B82" s="51">
        <v>2</v>
      </c>
      <c r="C82" s="99" t="s">
        <v>45</v>
      </c>
      <c r="D82" s="109" t="s">
        <v>553</v>
      </c>
      <c r="E82" s="105" t="s">
        <v>740</v>
      </c>
      <c r="F82" s="51"/>
      <c r="G82" s="51"/>
      <c r="H82" s="51"/>
      <c r="I82" s="51"/>
      <c r="J82" s="51"/>
      <c r="K82" s="51"/>
      <c r="L82" s="51"/>
      <c r="M82" s="51"/>
      <c r="N82" s="51"/>
      <c r="O82" s="51"/>
      <c r="P82" s="51"/>
      <c r="Q82" s="51"/>
      <c r="R82" s="51"/>
      <c r="S82" s="51"/>
      <c r="T82" s="106"/>
    </row>
    <row r="83" spans="1:20" hidden="1" x14ac:dyDescent="0.35">
      <c r="A83" s="52">
        <v>1</v>
      </c>
      <c r="B83" s="51">
        <v>2</v>
      </c>
      <c r="C83" s="99" t="s">
        <v>45</v>
      </c>
      <c r="D83" s="109" t="s">
        <v>554</v>
      </c>
      <c r="E83" s="105" t="s">
        <v>740</v>
      </c>
      <c r="F83" s="51"/>
      <c r="G83" s="51"/>
      <c r="H83" s="51"/>
      <c r="I83" s="51"/>
      <c r="J83" s="51"/>
      <c r="K83" s="51"/>
      <c r="L83" s="51"/>
      <c r="M83" s="51"/>
      <c r="N83" s="51"/>
      <c r="O83" s="51"/>
      <c r="P83" s="51"/>
      <c r="Q83" s="51" t="s">
        <v>744</v>
      </c>
      <c r="R83" s="51"/>
      <c r="S83" s="51"/>
      <c r="T83" s="106"/>
    </row>
    <row r="84" spans="1:20" ht="29" hidden="1" x14ac:dyDescent="0.35">
      <c r="A84" s="52">
        <v>1</v>
      </c>
      <c r="B84" s="51">
        <v>2</v>
      </c>
      <c r="C84" s="99" t="s">
        <v>45</v>
      </c>
      <c r="D84" s="109" t="s">
        <v>555</v>
      </c>
      <c r="E84" s="105" t="s">
        <v>740</v>
      </c>
      <c r="F84" s="51"/>
      <c r="G84" s="51"/>
      <c r="H84" s="51"/>
      <c r="I84" s="51"/>
      <c r="J84" s="51"/>
      <c r="K84" s="51"/>
      <c r="L84" s="51" t="s">
        <v>744</v>
      </c>
      <c r="M84" s="51" t="s">
        <v>744</v>
      </c>
      <c r="N84" s="51"/>
      <c r="O84" s="51"/>
      <c r="P84" s="51" t="s">
        <v>744</v>
      </c>
      <c r="Q84" s="51"/>
      <c r="R84" s="51"/>
      <c r="S84" s="51"/>
      <c r="T84" s="106"/>
    </row>
    <row r="85" spans="1:20" ht="29" x14ac:dyDescent="0.35">
      <c r="A85" s="52">
        <v>1</v>
      </c>
      <c r="B85" s="51">
        <v>2</v>
      </c>
      <c r="C85" s="99" t="s">
        <v>45</v>
      </c>
      <c r="D85" s="109" t="s">
        <v>556</v>
      </c>
      <c r="E85" s="105" t="s">
        <v>740</v>
      </c>
      <c r="F85" s="51"/>
      <c r="G85" s="51"/>
      <c r="H85" s="51"/>
      <c r="I85" s="51"/>
      <c r="J85" s="51"/>
      <c r="K85" s="51" t="s">
        <v>744</v>
      </c>
      <c r="L85" s="51"/>
      <c r="M85" s="51"/>
      <c r="N85" s="51"/>
      <c r="O85" s="51" t="s">
        <v>744</v>
      </c>
      <c r="P85" s="51"/>
      <c r="Q85" s="51"/>
      <c r="R85" s="51" t="s">
        <v>744</v>
      </c>
      <c r="S85" s="51"/>
      <c r="T85" s="106"/>
    </row>
    <row r="86" spans="1:20" ht="29" hidden="1" x14ac:dyDescent="0.35">
      <c r="A86" s="52">
        <v>1</v>
      </c>
      <c r="B86" s="51">
        <v>2</v>
      </c>
      <c r="C86" s="99" t="s">
        <v>45</v>
      </c>
      <c r="D86" s="109" t="s">
        <v>557</v>
      </c>
      <c r="E86" s="105" t="s">
        <v>740</v>
      </c>
      <c r="F86" s="51"/>
      <c r="G86" s="51"/>
      <c r="H86" s="51"/>
      <c r="I86" s="51"/>
      <c r="J86" s="51"/>
      <c r="K86" s="51"/>
      <c r="L86" s="51"/>
      <c r="M86" s="51" t="s">
        <v>744</v>
      </c>
      <c r="N86" s="51"/>
      <c r="O86" s="51"/>
      <c r="P86" s="51"/>
      <c r="Q86" s="51" t="s">
        <v>744</v>
      </c>
      <c r="R86" s="51"/>
      <c r="S86" s="51"/>
      <c r="T86" s="106"/>
    </row>
    <row r="87" spans="1:20" hidden="1" x14ac:dyDescent="0.35">
      <c r="A87" s="52">
        <v>1</v>
      </c>
      <c r="B87" s="51">
        <v>2</v>
      </c>
      <c r="C87" s="99" t="s">
        <v>45</v>
      </c>
      <c r="D87" s="109" t="s">
        <v>558</v>
      </c>
      <c r="E87" s="105" t="s">
        <v>740</v>
      </c>
      <c r="F87" s="51"/>
      <c r="G87" s="51"/>
      <c r="H87" s="51"/>
      <c r="I87" s="51"/>
      <c r="J87" s="51"/>
      <c r="K87" s="51"/>
      <c r="L87" s="51"/>
      <c r="M87" s="51"/>
      <c r="N87" s="51"/>
      <c r="O87" s="51"/>
      <c r="P87" s="51"/>
      <c r="Q87" s="51"/>
      <c r="R87" s="51"/>
      <c r="S87" s="51"/>
      <c r="T87" s="106" t="s">
        <v>744</v>
      </c>
    </row>
    <row r="88" spans="1:20" hidden="1" x14ac:dyDescent="0.35">
      <c r="A88" s="52">
        <v>1</v>
      </c>
      <c r="B88" s="51">
        <v>2</v>
      </c>
      <c r="C88" s="99" t="s">
        <v>64</v>
      </c>
      <c r="D88" s="109" t="s">
        <v>559</v>
      </c>
      <c r="E88" s="105"/>
      <c r="F88" s="51" t="s">
        <v>740</v>
      </c>
      <c r="G88" s="51" t="s">
        <v>744</v>
      </c>
      <c r="H88" s="51" t="s">
        <v>744</v>
      </c>
      <c r="I88" s="51"/>
      <c r="J88" s="51"/>
      <c r="K88" s="51"/>
      <c r="L88" s="51"/>
      <c r="M88" s="51"/>
      <c r="N88" s="51"/>
      <c r="O88" s="51"/>
      <c r="P88" s="51"/>
      <c r="Q88" s="51"/>
      <c r="R88" s="51"/>
      <c r="S88" s="51"/>
      <c r="T88" s="106"/>
    </row>
    <row r="89" spans="1:20" hidden="1" x14ac:dyDescent="0.35">
      <c r="A89" s="52">
        <v>1</v>
      </c>
      <c r="B89" s="51">
        <v>2</v>
      </c>
      <c r="C89" s="99" t="s">
        <v>67</v>
      </c>
      <c r="D89" s="109" t="s">
        <v>560</v>
      </c>
      <c r="E89" s="105" t="s">
        <v>744</v>
      </c>
      <c r="F89" s="51"/>
      <c r="G89" s="51"/>
      <c r="H89" s="51"/>
      <c r="I89" s="51"/>
      <c r="J89" s="51"/>
      <c r="K89" s="51"/>
      <c r="L89" s="51"/>
      <c r="M89" s="51"/>
      <c r="N89" s="51"/>
      <c r="O89" s="51"/>
      <c r="P89" s="51"/>
      <c r="Q89" s="51"/>
      <c r="R89" s="51"/>
      <c r="S89" s="51"/>
      <c r="T89" s="106"/>
    </row>
    <row r="90" spans="1:20" hidden="1" x14ac:dyDescent="0.35">
      <c r="A90" s="52">
        <v>1</v>
      </c>
      <c r="B90" s="51">
        <v>2</v>
      </c>
      <c r="C90" s="99" t="s">
        <v>67</v>
      </c>
      <c r="D90" s="109" t="s">
        <v>561</v>
      </c>
      <c r="E90" s="105" t="s">
        <v>744</v>
      </c>
      <c r="F90" s="51"/>
      <c r="G90" s="51"/>
      <c r="H90" s="51"/>
      <c r="I90" s="51"/>
      <c r="J90" s="51"/>
      <c r="K90" s="51"/>
      <c r="L90" s="51"/>
      <c r="M90" s="51"/>
      <c r="N90" s="51"/>
      <c r="O90" s="51"/>
      <c r="P90" s="51"/>
      <c r="Q90" s="51" t="s">
        <v>744</v>
      </c>
      <c r="R90" s="51"/>
      <c r="S90" s="51"/>
      <c r="T90" s="106"/>
    </row>
    <row r="91" spans="1:20" hidden="1" x14ac:dyDescent="0.35">
      <c r="A91" s="52">
        <v>1</v>
      </c>
      <c r="B91" s="51">
        <v>2</v>
      </c>
      <c r="C91" s="99" t="s">
        <v>67</v>
      </c>
      <c r="D91" s="109" t="s">
        <v>562</v>
      </c>
      <c r="E91" s="105" t="s">
        <v>744</v>
      </c>
      <c r="F91" s="51"/>
      <c r="G91" s="51"/>
      <c r="H91" s="51"/>
      <c r="I91" s="51" t="s">
        <v>744</v>
      </c>
      <c r="J91" s="51"/>
      <c r="K91" s="51"/>
      <c r="L91" s="51" t="s">
        <v>744</v>
      </c>
      <c r="M91" s="51"/>
      <c r="N91" s="51"/>
      <c r="O91" s="51"/>
      <c r="P91" s="51"/>
      <c r="Q91" s="51"/>
      <c r="R91" s="51"/>
      <c r="S91" s="51"/>
      <c r="T91" s="106" t="s">
        <v>744</v>
      </c>
    </row>
    <row r="92" spans="1:20" hidden="1" x14ac:dyDescent="0.35">
      <c r="A92" s="52">
        <v>1</v>
      </c>
      <c r="B92" s="51">
        <v>2</v>
      </c>
      <c r="C92" s="99" t="s">
        <v>67</v>
      </c>
      <c r="D92" s="109" t="s">
        <v>563</v>
      </c>
      <c r="E92" s="105"/>
      <c r="F92" s="51"/>
      <c r="G92" s="51" t="s">
        <v>744</v>
      </c>
      <c r="H92" s="51"/>
      <c r="I92" s="51"/>
      <c r="J92" s="51"/>
      <c r="K92" s="51"/>
      <c r="L92" s="51"/>
      <c r="M92" s="51"/>
      <c r="N92" s="51"/>
      <c r="O92" s="51"/>
      <c r="P92" s="51"/>
      <c r="Q92" s="51"/>
      <c r="R92" s="51"/>
      <c r="S92" s="51" t="s">
        <v>744</v>
      </c>
      <c r="T92" s="106"/>
    </row>
    <row r="93" spans="1:20" ht="43.5" x14ac:dyDescent="0.35">
      <c r="A93" s="52">
        <v>1</v>
      </c>
      <c r="B93" s="51">
        <v>3</v>
      </c>
      <c r="C93" s="99" t="s">
        <v>142</v>
      </c>
      <c r="D93" s="109" t="s">
        <v>564</v>
      </c>
      <c r="E93" s="105"/>
      <c r="F93" s="51"/>
      <c r="G93" s="51" t="s">
        <v>744</v>
      </c>
      <c r="H93" s="51" t="s">
        <v>744</v>
      </c>
      <c r="I93" s="51"/>
      <c r="J93" s="51" t="s">
        <v>744</v>
      </c>
      <c r="K93" s="51"/>
      <c r="L93" s="51"/>
      <c r="M93" s="51"/>
      <c r="N93" s="51"/>
      <c r="O93" s="51"/>
      <c r="P93" s="51"/>
      <c r="Q93" s="51"/>
      <c r="R93" s="51" t="s">
        <v>744</v>
      </c>
      <c r="S93" s="51"/>
      <c r="T93" s="106"/>
    </row>
    <row r="94" spans="1:20" ht="29" hidden="1" x14ac:dyDescent="0.35">
      <c r="A94" s="52">
        <v>1</v>
      </c>
      <c r="B94" s="51">
        <v>3</v>
      </c>
      <c r="C94" s="99" t="s">
        <v>142</v>
      </c>
      <c r="D94" s="109" t="s">
        <v>565</v>
      </c>
      <c r="E94" s="105"/>
      <c r="F94" s="51"/>
      <c r="G94" s="51"/>
      <c r="H94" s="51"/>
      <c r="I94" s="51"/>
      <c r="J94" s="51" t="s">
        <v>744</v>
      </c>
      <c r="K94" s="51"/>
      <c r="L94" s="51"/>
      <c r="M94" s="51"/>
      <c r="N94" s="51"/>
      <c r="O94" s="51"/>
      <c r="P94" s="51"/>
      <c r="Q94" s="51"/>
      <c r="R94" s="51"/>
      <c r="S94" s="51"/>
      <c r="T94" s="106"/>
    </row>
    <row r="95" spans="1:20" hidden="1" x14ac:dyDescent="0.35">
      <c r="A95" s="52">
        <v>1</v>
      </c>
      <c r="B95" s="51">
        <v>3</v>
      </c>
      <c r="C95" s="99" t="s">
        <v>142</v>
      </c>
      <c r="D95" s="109" t="s">
        <v>566</v>
      </c>
      <c r="E95" s="105"/>
      <c r="F95" s="51"/>
      <c r="G95" s="51"/>
      <c r="H95" s="51" t="s">
        <v>744</v>
      </c>
      <c r="I95" s="51"/>
      <c r="J95" s="51" t="s">
        <v>744</v>
      </c>
      <c r="K95" s="51"/>
      <c r="L95" s="51"/>
      <c r="M95" s="51"/>
      <c r="N95" s="51"/>
      <c r="O95" s="51"/>
      <c r="P95" s="51"/>
      <c r="Q95" s="51"/>
      <c r="R95" s="51"/>
      <c r="S95" s="51"/>
      <c r="T95" s="106"/>
    </row>
    <row r="96" spans="1:20" ht="43.5" x14ac:dyDescent="0.35">
      <c r="A96" s="52">
        <v>1</v>
      </c>
      <c r="B96" s="51">
        <v>3</v>
      </c>
      <c r="C96" s="99" t="s">
        <v>142</v>
      </c>
      <c r="D96" s="109" t="s">
        <v>567</v>
      </c>
      <c r="E96" s="105" t="s">
        <v>744</v>
      </c>
      <c r="F96" s="51"/>
      <c r="G96" s="51"/>
      <c r="H96" s="51" t="s">
        <v>744</v>
      </c>
      <c r="I96" s="51"/>
      <c r="J96" s="51"/>
      <c r="K96" s="51"/>
      <c r="L96" s="51"/>
      <c r="M96" s="51"/>
      <c r="N96" s="51" t="s">
        <v>744</v>
      </c>
      <c r="O96" s="51" t="s">
        <v>744</v>
      </c>
      <c r="P96" s="51"/>
      <c r="Q96" s="51"/>
      <c r="R96" s="51" t="s">
        <v>744</v>
      </c>
      <c r="S96" s="51"/>
      <c r="T96" s="106" t="s">
        <v>744</v>
      </c>
    </row>
    <row r="97" spans="1:20" ht="72.5" hidden="1" x14ac:dyDescent="0.35">
      <c r="A97" s="52">
        <v>1</v>
      </c>
      <c r="B97" s="51">
        <v>3</v>
      </c>
      <c r="C97" s="99" t="s">
        <v>142</v>
      </c>
      <c r="D97" s="109" t="s">
        <v>568</v>
      </c>
      <c r="E97" s="105" t="s">
        <v>744</v>
      </c>
      <c r="F97" s="51"/>
      <c r="G97" s="51"/>
      <c r="H97" s="51" t="s">
        <v>744</v>
      </c>
      <c r="I97" s="51" t="s">
        <v>744</v>
      </c>
      <c r="J97" s="51" t="s">
        <v>744</v>
      </c>
      <c r="K97" s="51"/>
      <c r="L97" s="51"/>
      <c r="M97" s="51"/>
      <c r="N97" s="51" t="s">
        <v>744</v>
      </c>
      <c r="O97" s="51"/>
      <c r="P97" s="51"/>
      <c r="Q97" s="51"/>
      <c r="R97" s="51"/>
      <c r="S97" s="51"/>
      <c r="T97" s="106"/>
    </row>
    <row r="98" spans="1:20" ht="29" x14ac:dyDescent="0.35">
      <c r="A98" s="52">
        <v>1</v>
      </c>
      <c r="B98" s="51">
        <v>3</v>
      </c>
      <c r="C98" s="99" t="s">
        <v>136</v>
      </c>
      <c r="D98" s="109" t="s">
        <v>569</v>
      </c>
      <c r="E98" s="105"/>
      <c r="F98" s="51"/>
      <c r="G98" s="51"/>
      <c r="H98" s="51"/>
      <c r="I98" s="51"/>
      <c r="J98" s="51" t="s">
        <v>744</v>
      </c>
      <c r="K98" s="51" t="s">
        <v>744</v>
      </c>
      <c r="L98" s="51"/>
      <c r="M98" s="51"/>
      <c r="N98" s="51"/>
      <c r="O98" s="51"/>
      <c r="P98" s="51"/>
      <c r="Q98" s="51"/>
      <c r="R98" s="51" t="s">
        <v>744</v>
      </c>
      <c r="S98" s="51"/>
      <c r="T98" s="106"/>
    </row>
    <row r="99" spans="1:20" hidden="1" x14ac:dyDescent="0.35">
      <c r="A99" s="52">
        <v>1</v>
      </c>
      <c r="B99" s="51">
        <v>3</v>
      </c>
      <c r="C99" s="99" t="s">
        <v>136</v>
      </c>
      <c r="D99" s="109" t="s">
        <v>570</v>
      </c>
      <c r="E99" s="105"/>
      <c r="F99" s="51"/>
      <c r="G99" s="51"/>
      <c r="H99" s="51"/>
      <c r="I99" s="51"/>
      <c r="J99" s="51"/>
      <c r="K99" s="51"/>
      <c r="L99" s="51" t="s">
        <v>744</v>
      </c>
      <c r="M99" s="51"/>
      <c r="N99" s="51" t="s">
        <v>744</v>
      </c>
      <c r="O99" s="51"/>
      <c r="P99" s="51"/>
      <c r="Q99" s="51"/>
      <c r="R99" s="51"/>
      <c r="S99" s="51"/>
      <c r="T99" s="106"/>
    </row>
    <row r="100" spans="1:20" ht="29" hidden="1" x14ac:dyDescent="0.35">
      <c r="A100" s="52">
        <v>1</v>
      </c>
      <c r="B100" s="51">
        <v>3</v>
      </c>
      <c r="C100" s="99" t="s">
        <v>136</v>
      </c>
      <c r="D100" s="109" t="s">
        <v>571</v>
      </c>
      <c r="E100" s="105"/>
      <c r="F100" s="51"/>
      <c r="G100" s="51"/>
      <c r="H100" s="51"/>
      <c r="I100" s="51"/>
      <c r="J100" s="51"/>
      <c r="K100" s="51"/>
      <c r="L100" s="51"/>
      <c r="M100" s="51" t="s">
        <v>744</v>
      </c>
      <c r="N100" s="51"/>
      <c r="O100" s="51"/>
      <c r="P100" s="51"/>
      <c r="Q100" s="51"/>
      <c r="R100" s="51"/>
      <c r="S100" s="51"/>
      <c r="T100" s="106"/>
    </row>
    <row r="101" spans="1:20" ht="29" hidden="1" x14ac:dyDescent="0.35">
      <c r="A101" s="52">
        <v>1</v>
      </c>
      <c r="B101" s="51">
        <v>3</v>
      </c>
      <c r="C101" s="99" t="s">
        <v>136</v>
      </c>
      <c r="D101" s="109" t="s">
        <v>572</v>
      </c>
      <c r="E101" s="105"/>
      <c r="F101" s="51"/>
      <c r="G101" s="51"/>
      <c r="H101" s="51" t="s">
        <v>744</v>
      </c>
      <c r="I101" s="51"/>
      <c r="J101" s="51" t="s">
        <v>744</v>
      </c>
      <c r="K101" s="51"/>
      <c r="L101" s="51" t="s">
        <v>744</v>
      </c>
      <c r="M101" s="51"/>
      <c r="N101" s="51"/>
      <c r="O101" s="51"/>
      <c r="P101" s="51"/>
      <c r="Q101" s="51"/>
      <c r="R101" s="51"/>
      <c r="S101" s="51"/>
      <c r="T101" s="106"/>
    </row>
    <row r="102" spans="1:20" hidden="1" x14ac:dyDescent="0.35">
      <c r="A102" s="52">
        <v>1</v>
      </c>
      <c r="B102" s="51">
        <v>3</v>
      </c>
      <c r="C102" s="99" t="s">
        <v>137</v>
      </c>
      <c r="D102" s="109" t="s">
        <v>573</v>
      </c>
      <c r="E102" s="105"/>
      <c r="F102" s="51"/>
      <c r="G102" s="51"/>
      <c r="H102" s="51" t="s">
        <v>744</v>
      </c>
      <c r="I102" s="51"/>
      <c r="J102" s="51" t="s">
        <v>744</v>
      </c>
      <c r="K102" s="51"/>
      <c r="L102" s="51"/>
      <c r="M102" s="51"/>
      <c r="N102" s="51"/>
      <c r="O102" s="51" t="s">
        <v>744</v>
      </c>
      <c r="P102" s="51"/>
      <c r="Q102" s="51"/>
      <c r="R102" s="51"/>
      <c r="S102" s="51"/>
      <c r="T102" s="106"/>
    </row>
    <row r="103" spans="1:20" ht="29" x14ac:dyDescent="0.35">
      <c r="A103" s="52">
        <v>1</v>
      </c>
      <c r="B103" s="51">
        <v>3</v>
      </c>
      <c r="C103" s="99" t="s">
        <v>137</v>
      </c>
      <c r="D103" s="109" t="s">
        <v>574</v>
      </c>
      <c r="E103" s="105"/>
      <c r="F103" s="51"/>
      <c r="G103" s="51"/>
      <c r="H103" s="51" t="s">
        <v>744</v>
      </c>
      <c r="I103" s="51"/>
      <c r="J103" s="51" t="s">
        <v>744</v>
      </c>
      <c r="K103" s="51"/>
      <c r="L103" s="51" t="s">
        <v>744</v>
      </c>
      <c r="M103" s="51"/>
      <c r="N103" s="51"/>
      <c r="O103" s="51"/>
      <c r="P103" s="51"/>
      <c r="Q103" s="51"/>
      <c r="R103" s="51" t="s">
        <v>744</v>
      </c>
      <c r="S103" s="51"/>
      <c r="T103" s="106"/>
    </row>
    <row r="104" spans="1:20" hidden="1" x14ac:dyDescent="0.35">
      <c r="A104" s="52">
        <v>1</v>
      </c>
      <c r="B104" s="51">
        <v>3</v>
      </c>
      <c r="C104" s="99" t="s">
        <v>137</v>
      </c>
      <c r="D104" s="109" t="s">
        <v>575</v>
      </c>
      <c r="E104" s="105" t="s">
        <v>744</v>
      </c>
      <c r="F104" s="51"/>
      <c r="G104" s="51"/>
      <c r="H104" s="51"/>
      <c r="I104" s="51"/>
      <c r="J104" s="51"/>
      <c r="K104" s="51"/>
      <c r="L104" s="51"/>
      <c r="M104" s="51" t="s">
        <v>744</v>
      </c>
      <c r="N104" s="51"/>
      <c r="O104" s="51"/>
      <c r="P104" s="51"/>
      <c r="Q104" s="51"/>
      <c r="R104" s="51"/>
      <c r="S104" s="51"/>
      <c r="T104" s="106"/>
    </row>
    <row r="105" spans="1:20" ht="29" hidden="1" x14ac:dyDescent="0.35">
      <c r="A105" s="52">
        <v>1</v>
      </c>
      <c r="B105" s="51">
        <v>3</v>
      </c>
      <c r="C105" s="99" t="s">
        <v>137</v>
      </c>
      <c r="D105" s="109" t="s">
        <v>576</v>
      </c>
      <c r="E105" s="105"/>
      <c r="F105" s="51" t="s">
        <v>744</v>
      </c>
      <c r="G105" s="51"/>
      <c r="H105" s="51"/>
      <c r="I105" s="51"/>
      <c r="J105" s="51"/>
      <c r="K105" s="51"/>
      <c r="L105" s="51"/>
      <c r="M105" s="51" t="s">
        <v>744</v>
      </c>
      <c r="N105" s="51"/>
      <c r="O105" s="51"/>
      <c r="P105" s="51"/>
      <c r="Q105" s="51"/>
      <c r="R105" s="51"/>
      <c r="S105" s="51"/>
      <c r="T105" s="106"/>
    </row>
    <row r="106" spans="1:20" ht="58" x14ac:dyDescent="0.35">
      <c r="A106" s="52">
        <v>1</v>
      </c>
      <c r="B106" s="51">
        <v>3</v>
      </c>
      <c r="C106" s="99" t="s">
        <v>137</v>
      </c>
      <c r="D106" s="109" t="s">
        <v>577</v>
      </c>
      <c r="E106" s="105"/>
      <c r="F106" s="51"/>
      <c r="G106" s="51"/>
      <c r="H106" s="51"/>
      <c r="I106" s="51"/>
      <c r="J106" s="51" t="s">
        <v>744</v>
      </c>
      <c r="K106" s="51"/>
      <c r="L106" s="51"/>
      <c r="M106" s="51"/>
      <c r="N106" s="51"/>
      <c r="O106" s="51"/>
      <c r="P106" s="51"/>
      <c r="Q106" s="51"/>
      <c r="R106" s="51" t="s">
        <v>744</v>
      </c>
      <c r="S106" s="51"/>
      <c r="T106" s="106"/>
    </row>
    <row r="107" spans="1:20" hidden="1" x14ac:dyDescent="0.35">
      <c r="A107" s="52">
        <v>1</v>
      </c>
      <c r="B107" s="51">
        <v>3</v>
      </c>
      <c r="C107" s="99" t="s">
        <v>138</v>
      </c>
      <c r="D107" s="109" t="s">
        <v>578</v>
      </c>
      <c r="E107" s="105"/>
      <c r="F107" s="51"/>
      <c r="G107" s="51"/>
      <c r="H107" s="51"/>
      <c r="I107" s="51"/>
      <c r="J107" s="51"/>
      <c r="K107" s="51"/>
      <c r="L107" s="51"/>
      <c r="M107" s="51"/>
      <c r="N107" s="51"/>
      <c r="O107" s="51" t="s">
        <v>744</v>
      </c>
      <c r="P107" s="51"/>
      <c r="Q107" s="51"/>
      <c r="R107" s="51"/>
      <c r="S107" s="51"/>
      <c r="T107" s="106"/>
    </row>
    <row r="108" spans="1:20" ht="29" x14ac:dyDescent="0.35">
      <c r="A108" s="52">
        <v>1</v>
      </c>
      <c r="B108" s="51">
        <v>3</v>
      </c>
      <c r="C108" s="99" t="s">
        <v>138</v>
      </c>
      <c r="D108" s="109" t="s">
        <v>579</v>
      </c>
      <c r="E108" s="105" t="s">
        <v>744</v>
      </c>
      <c r="F108" s="51"/>
      <c r="G108" s="51"/>
      <c r="H108" s="51"/>
      <c r="I108" s="51"/>
      <c r="J108" s="51"/>
      <c r="K108" s="51"/>
      <c r="L108" s="51"/>
      <c r="M108" s="51"/>
      <c r="N108" s="51"/>
      <c r="O108" s="51" t="s">
        <v>744</v>
      </c>
      <c r="P108" s="51"/>
      <c r="Q108" s="51"/>
      <c r="R108" s="51" t="s">
        <v>744</v>
      </c>
      <c r="S108" s="51"/>
      <c r="T108" s="106"/>
    </row>
    <row r="109" spans="1:20" ht="29" x14ac:dyDescent="0.35">
      <c r="A109" s="52">
        <v>1</v>
      </c>
      <c r="B109" s="51">
        <v>3</v>
      </c>
      <c r="C109" s="99" t="s">
        <v>138</v>
      </c>
      <c r="D109" s="109" t="s">
        <v>580</v>
      </c>
      <c r="E109" s="105" t="s">
        <v>744</v>
      </c>
      <c r="F109" s="51"/>
      <c r="G109" s="51"/>
      <c r="H109" s="51"/>
      <c r="I109" s="51"/>
      <c r="J109" s="51"/>
      <c r="K109" s="51"/>
      <c r="L109" s="51"/>
      <c r="M109" s="51"/>
      <c r="N109" s="51"/>
      <c r="O109" s="51"/>
      <c r="P109" s="51"/>
      <c r="Q109" s="51"/>
      <c r="R109" s="51" t="s">
        <v>744</v>
      </c>
      <c r="S109" s="51"/>
      <c r="T109" s="106"/>
    </row>
    <row r="110" spans="1:20" ht="29" x14ac:dyDescent="0.35">
      <c r="A110" s="52">
        <v>1</v>
      </c>
      <c r="B110" s="51">
        <v>3</v>
      </c>
      <c r="C110" s="99" t="s">
        <v>138</v>
      </c>
      <c r="D110" s="109" t="s">
        <v>581</v>
      </c>
      <c r="E110" s="105" t="s">
        <v>744</v>
      </c>
      <c r="F110" s="51"/>
      <c r="G110" s="51"/>
      <c r="H110" s="51" t="s">
        <v>744</v>
      </c>
      <c r="I110" s="51"/>
      <c r="J110" s="51"/>
      <c r="K110" s="51"/>
      <c r="L110" s="51" t="s">
        <v>744</v>
      </c>
      <c r="M110" s="51"/>
      <c r="N110" s="51"/>
      <c r="O110" s="51"/>
      <c r="P110" s="51"/>
      <c r="Q110" s="51"/>
      <c r="R110" s="51" t="s">
        <v>744</v>
      </c>
      <c r="S110" s="51"/>
      <c r="T110" s="106"/>
    </row>
    <row r="111" spans="1:20" ht="29" x14ac:dyDescent="0.35">
      <c r="A111" s="52">
        <v>1</v>
      </c>
      <c r="B111" s="51">
        <v>3</v>
      </c>
      <c r="C111" s="99" t="s">
        <v>138</v>
      </c>
      <c r="D111" s="109" t="s">
        <v>582</v>
      </c>
      <c r="E111" s="105"/>
      <c r="F111" s="51"/>
      <c r="G111" s="51"/>
      <c r="H111" s="51" t="s">
        <v>744</v>
      </c>
      <c r="I111" s="51"/>
      <c r="J111" s="51"/>
      <c r="K111" s="51"/>
      <c r="L111" s="51" t="s">
        <v>744</v>
      </c>
      <c r="M111" s="51"/>
      <c r="N111" s="51"/>
      <c r="O111" s="51"/>
      <c r="P111" s="51"/>
      <c r="Q111" s="51"/>
      <c r="R111" s="51" t="s">
        <v>744</v>
      </c>
      <c r="S111" s="51"/>
      <c r="T111" s="106"/>
    </row>
    <row r="112" spans="1:20" ht="43.5" hidden="1" x14ac:dyDescent="0.35">
      <c r="A112" s="52">
        <v>1</v>
      </c>
      <c r="B112" s="51">
        <v>3</v>
      </c>
      <c r="C112" s="99" t="s">
        <v>138</v>
      </c>
      <c r="D112" s="109" t="s">
        <v>583</v>
      </c>
      <c r="E112" s="105"/>
      <c r="F112" s="51"/>
      <c r="G112" s="51"/>
      <c r="H112" s="51"/>
      <c r="I112" s="51"/>
      <c r="J112" s="51" t="s">
        <v>744</v>
      </c>
      <c r="K112" s="51"/>
      <c r="L112" s="51"/>
      <c r="M112" s="51"/>
      <c r="N112" s="51"/>
      <c r="O112" s="51"/>
      <c r="P112" s="51"/>
      <c r="Q112" s="51"/>
      <c r="R112" s="51"/>
      <c r="S112" s="51"/>
      <c r="T112" s="106"/>
    </row>
    <row r="113" spans="1:20" hidden="1" x14ac:dyDescent="0.35">
      <c r="A113" s="52">
        <v>1</v>
      </c>
      <c r="B113" s="51">
        <v>3</v>
      </c>
      <c r="C113" s="99" t="s">
        <v>139</v>
      </c>
      <c r="D113" s="109" t="s">
        <v>584</v>
      </c>
      <c r="E113" s="105"/>
      <c r="F113" s="51"/>
      <c r="G113" s="51"/>
      <c r="H113" s="51"/>
      <c r="I113" s="51"/>
      <c r="J113" s="51" t="s">
        <v>744</v>
      </c>
      <c r="K113" s="51"/>
      <c r="L113" s="51"/>
      <c r="M113" s="51"/>
      <c r="N113" s="51"/>
      <c r="O113" s="51"/>
      <c r="P113" s="51"/>
      <c r="Q113" s="51"/>
      <c r="R113" s="51"/>
      <c r="S113" s="51"/>
      <c r="T113" s="106"/>
    </row>
    <row r="114" spans="1:20" hidden="1" x14ac:dyDescent="0.35">
      <c r="A114" s="52">
        <v>1</v>
      </c>
      <c r="B114" s="51">
        <v>3</v>
      </c>
      <c r="C114" s="99" t="s">
        <v>139</v>
      </c>
      <c r="D114" s="109" t="s">
        <v>585</v>
      </c>
      <c r="E114" s="105"/>
      <c r="F114" s="51"/>
      <c r="G114" s="51"/>
      <c r="H114" s="51"/>
      <c r="I114" s="51"/>
      <c r="J114" s="51"/>
      <c r="K114" s="51"/>
      <c r="L114" s="51"/>
      <c r="M114" s="51" t="s">
        <v>744</v>
      </c>
      <c r="N114" s="51"/>
      <c r="O114" s="51"/>
      <c r="P114" s="51"/>
      <c r="Q114" s="51"/>
      <c r="R114" s="51"/>
      <c r="S114" s="51"/>
      <c r="T114" s="106"/>
    </row>
    <row r="115" spans="1:20" hidden="1" x14ac:dyDescent="0.35">
      <c r="A115" s="52">
        <v>1</v>
      </c>
      <c r="B115" s="51">
        <v>3</v>
      </c>
      <c r="C115" s="99" t="s">
        <v>139</v>
      </c>
      <c r="D115" s="109" t="s">
        <v>586</v>
      </c>
      <c r="E115" s="105" t="s">
        <v>744</v>
      </c>
      <c r="F115" s="51"/>
      <c r="G115" s="51"/>
      <c r="H115" s="51"/>
      <c r="I115" s="51"/>
      <c r="J115" s="51"/>
      <c r="K115" s="51"/>
      <c r="L115" s="51"/>
      <c r="M115" s="51" t="s">
        <v>744</v>
      </c>
      <c r="N115" s="51"/>
      <c r="O115" s="51"/>
      <c r="P115" s="51"/>
      <c r="Q115" s="51"/>
      <c r="R115" s="51"/>
      <c r="S115" s="51"/>
      <c r="T115" s="106"/>
    </row>
    <row r="116" spans="1:20" ht="29" x14ac:dyDescent="0.35">
      <c r="A116" s="52">
        <v>1</v>
      </c>
      <c r="B116" s="51">
        <v>3</v>
      </c>
      <c r="C116" s="99" t="s">
        <v>139</v>
      </c>
      <c r="D116" s="109" t="s">
        <v>587</v>
      </c>
      <c r="E116" s="105"/>
      <c r="F116" s="51"/>
      <c r="G116" s="51"/>
      <c r="H116" s="51"/>
      <c r="I116" s="51"/>
      <c r="J116" s="51" t="s">
        <v>744</v>
      </c>
      <c r="K116" s="51"/>
      <c r="L116" s="51"/>
      <c r="M116" s="51"/>
      <c r="N116" s="51"/>
      <c r="O116" s="51"/>
      <c r="P116" s="51"/>
      <c r="Q116" s="51"/>
      <c r="R116" s="51" t="s">
        <v>744</v>
      </c>
      <c r="S116" s="51"/>
      <c r="T116" s="106" t="s">
        <v>744</v>
      </c>
    </row>
    <row r="117" spans="1:20" hidden="1" x14ac:dyDescent="0.35">
      <c r="A117" s="52">
        <v>1</v>
      </c>
      <c r="B117" s="51">
        <v>3</v>
      </c>
      <c r="C117" s="99" t="s">
        <v>140</v>
      </c>
      <c r="D117" s="109" t="s">
        <v>588</v>
      </c>
      <c r="E117" s="105"/>
      <c r="F117" s="51"/>
      <c r="G117" s="51"/>
      <c r="H117" s="51"/>
      <c r="I117" s="51"/>
      <c r="J117" s="51"/>
      <c r="K117" s="51"/>
      <c r="L117" s="51"/>
      <c r="M117" s="51"/>
      <c r="N117" s="51"/>
      <c r="O117" s="51"/>
      <c r="P117" s="51"/>
      <c r="Q117" s="51"/>
      <c r="R117" s="51"/>
      <c r="S117" s="51"/>
      <c r="T117" s="106"/>
    </row>
    <row r="118" spans="1:20" hidden="1" x14ac:dyDescent="0.35">
      <c r="A118" s="52">
        <v>1</v>
      </c>
      <c r="B118" s="51">
        <v>3</v>
      </c>
      <c r="C118" s="99" t="s">
        <v>140</v>
      </c>
      <c r="D118" s="109" t="s">
        <v>589</v>
      </c>
      <c r="E118" s="105" t="s">
        <v>744</v>
      </c>
      <c r="F118" s="51"/>
      <c r="G118" s="51"/>
      <c r="H118" s="51"/>
      <c r="I118" s="51"/>
      <c r="J118" s="51"/>
      <c r="K118" s="51"/>
      <c r="L118" s="51"/>
      <c r="M118" s="51" t="s">
        <v>744</v>
      </c>
      <c r="N118" s="51"/>
      <c r="O118" s="51"/>
      <c r="P118" s="51"/>
      <c r="Q118" s="51"/>
      <c r="R118" s="51"/>
      <c r="S118" s="51"/>
      <c r="T118" s="106"/>
    </row>
    <row r="119" spans="1:20" hidden="1" x14ac:dyDescent="0.35">
      <c r="A119" s="52">
        <v>1</v>
      </c>
      <c r="B119" s="51">
        <v>3</v>
      </c>
      <c r="C119" s="99" t="s">
        <v>140</v>
      </c>
      <c r="D119" s="109" t="s">
        <v>590</v>
      </c>
      <c r="E119" s="105"/>
      <c r="F119" s="51"/>
      <c r="G119" s="51"/>
      <c r="H119" s="51"/>
      <c r="I119" s="51"/>
      <c r="J119" s="51" t="s">
        <v>744</v>
      </c>
      <c r="K119" s="51"/>
      <c r="L119" s="51"/>
      <c r="M119" s="51"/>
      <c r="N119" s="51"/>
      <c r="O119" s="51"/>
      <c r="P119" s="51"/>
      <c r="Q119" s="51"/>
      <c r="R119" s="51"/>
      <c r="S119" s="51"/>
      <c r="T119" s="106"/>
    </row>
    <row r="120" spans="1:20" ht="29" x14ac:dyDescent="0.35">
      <c r="A120" s="52">
        <v>1</v>
      </c>
      <c r="B120" s="51">
        <v>3</v>
      </c>
      <c r="C120" s="99" t="s">
        <v>140</v>
      </c>
      <c r="D120" s="109" t="s">
        <v>591</v>
      </c>
      <c r="E120" s="105"/>
      <c r="F120" s="51"/>
      <c r="G120" s="51"/>
      <c r="H120" s="51" t="s">
        <v>744</v>
      </c>
      <c r="I120" s="51"/>
      <c r="J120" s="51"/>
      <c r="K120" s="51"/>
      <c r="L120" s="51"/>
      <c r="M120" s="51" t="s">
        <v>744</v>
      </c>
      <c r="N120" s="51" t="s">
        <v>744</v>
      </c>
      <c r="O120" s="51"/>
      <c r="P120" s="51"/>
      <c r="Q120" s="51"/>
      <c r="R120" s="51" t="s">
        <v>744</v>
      </c>
      <c r="S120" s="51"/>
      <c r="T120" s="106"/>
    </row>
    <row r="121" spans="1:20" ht="29" hidden="1" x14ac:dyDescent="0.35">
      <c r="A121" s="52">
        <v>1</v>
      </c>
      <c r="B121" s="51">
        <v>3</v>
      </c>
      <c r="C121" s="99" t="s">
        <v>140</v>
      </c>
      <c r="D121" s="109" t="s">
        <v>592</v>
      </c>
      <c r="E121" s="105"/>
      <c r="F121" s="51"/>
      <c r="G121" s="51"/>
      <c r="H121" s="51"/>
      <c r="I121" s="51"/>
      <c r="J121" s="51" t="s">
        <v>744</v>
      </c>
      <c r="K121" s="51"/>
      <c r="L121" s="51"/>
      <c r="M121" s="51"/>
      <c r="N121" s="51"/>
      <c r="O121" s="51"/>
      <c r="P121" s="51"/>
      <c r="Q121" s="51"/>
      <c r="R121" s="51"/>
      <c r="S121" s="51"/>
      <c r="T121" s="106"/>
    </row>
    <row r="122" spans="1:20" ht="43.5" hidden="1" x14ac:dyDescent="0.35">
      <c r="A122" s="52">
        <v>1</v>
      </c>
      <c r="B122" s="51">
        <v>3</v>
      </c>
      <c r="C122" s="99" t="s">
        <v>141</v>
      </c>
      <c r="D122" s="109" t="s">
        <v>593</v>
      </c>
      <c r="E122" s="105"/>
      <c r="F122" s="51"/>
      <c r="G122" s="51"/>
      <c r="H122" s="51"/>
      <c r="I122" s="51"/>
      <c r="J122" s="51" t="s">
        <v>744</v>
      </c>
      <c r="K122" s="51"/>
      <c r="L122" s="51"/>
      <c r="M122" s="51"/>
      <c r="N122" s="51"/>
      <c r="O122" s="51"/>
      <c r="P122" s="51"/>
      <c r="Q122" s="51"/>
      <c r="R122" s="51"/>
      <c r="S122" s="51"/>
      <c r="T122" s="106"/>
    </row>
    <row r="123" spans="1:20" hidden="1" x14ac:dyDescent="0.35">
      <c r="A123" s="52">
        <v>1</v>
      </c>
      <c r="B123" s="51">
        <v>3</v>
      </c>
      <c r="C123" s="99" t="s">
        <v>141</v>
      </c>
      <c r="D123" s="109" t="s">
        <v>594</v>
      </c>
      <c r="E123" s="105"/>
      <c r="F123" s="51"/>
      <c r="G123" s="51"/>
      <c r="H123" s="51"/>
      <c r="I123" s="51"/>
      <c r="J123" s="51"/>
      <c r="K123" s="51"/>
      <c r="L123" s="51"/>
      <c r="M123" s="51"/>
      <c r="N123" s="51"/>
      <c r="O123" s="51"/>
      <c r="P123" s="51"/>
      <c r="Q123" s="51"/>
      <c r="R123" s="51"/>
      <c r="S123" s="51"/>
      <c r="T123" s="106"/>
    </row>
    <row r="124" spans="1:20" hidden="1" x14ac:dyDescent="0.35">
      <c r="A124" s="52">
        <v>1</v>
      </c>
      <c r="B124" s="51">
        <v>3</v>
      </c>
      <c r="C124" s="99" t="s">
        <v>141</v>
      </c>
      <c r="D124" s="109" t="s">
        <v>595</v>
      </c>
      <c r="E124" s="105" t="s">
        <v>744</v>
      </c>
      <c r="F124" s="51"/>
      <c r="G124" s="51"/>
      <c r="H124" s="51"/>
      <c r="I124" s="51"/>
      <c r="J124" s="51"/>
      <c r="K124" s="51"/>
      <c r="L124" s="51"/>
      <c r="M124" s="51" t="s">
        <v>744</v>
      </c>
      <c r="N124" s="51"/>
      <c r="O124" s="51"/>
      <c r="P124" s="51"/>
      <c r="Q124" s="51"/>
      <c r="R124" s="51"/>
      <c r="S124" s="51"/>
      <c r="T124" s="106"/>
    </row>
    <row r="125" spans="1:20" hidden="1" x14ac:dyDescent="0.35">
      <c r="A125" s="52">
        <v>1</v>
      </c>
      <c r="B125" s="51">
        <v>3</v>
      </c>
      <c r="C125" s="99" t="s">
        <v>45</v>
      </c>
      <c r="D125" s="109" t="s">
        <v>596</v>
      </c>
      <c r="E125" s="105" t="s">
        <v>745</v>
      </c>
      <c r="F125" s="51"/>
      <c r="G125" s="51"/>
      <c r="H125" s="51"/>
      <c r="I125" s="51"/>
      <c r="J125" s="51"/>
      <c r="K125" s="51"/>
      <c r="L125" s="51"/>
      <c r="M125" s="51"/>
      <c r="N125" s="51"/>
      <c r="O125" s="51"/>
      <c r="P125" s="51"/>
      <c r="Q125" s="51"/>
      <c r="R125" s="51"/>
      <c r="S125" s="51"/>
      <c r="T125" s="106"/>
    </row>
    <row r="126" spans="1:20" hidden="1" x14ac:dyDescent="0.35">
      <c r="A126" s="52">
        <v>1</v>
      </c>
      <c r="B126" s="51">
        <v>3</v>
      </c>
      <c r="C126" s="99" t="s">
        <v>45</v>
      </c>
      <c r="D126" s="109" t="s">
        <v>597</v>
      </c>
      <c r="E126" s="105" t="s">
        <v>745</v>
      </c>
      <c r="F126" s="51"/>
      <c r="G126" s="51"/>
      <c r="H126" s="51"/>
      <c r="I126" s="51"/>
      <c r="J126" s="51"/>
      <c r="K126" s="51"/>
      <c r="L126" s="51"/>
      <c r="M126" s="51"/>
      <c r="N126" s="51"/>
      <c r="O126" s="51"/>
      <c r="P126" s="51"/>
      <c r="Q126" s="51"/>
      <c r="R126" s="51"/>
      <c r="S126" s="51"/>
      <c r="T126" s="106"/>
    </row>
    <row r="127" spans="1:20" ht="29" x14ac:dyDescent="0.35">
      <c r="A127" s="52">
        <v>1</v>
      </c>
      <c r="B127" s="51">
        <v>3</v>
      </c>
      <c r="C127" s="99" t="s">
        <v>45</v>
      </c>
      <c r="D127" s="109" t="s">
        <v>598</v>
      </c>
      <c r="E127" s="105" t="s">
        <v>745</v>
      </c>
      <c r="F127" s="51"/>
      <c r="G127" s="51"/>
      <c r="H127" s="51"/>
      <c r="I127" s="51"/>
      <c r="J127" s="51"/>
      <c r="K127" s="51"/>
      <c r="L127" s="51"/>
      <c r="M127" s="51" t="s">
        <v>744</v>
      </c>
      <c r="N127" s="51"/>
      <c r="O127" s="51"/>
      <c r="P127" s="51"/>
      <c r="Q127" s="51"/>
      <c r="R127" s="51" t="s">
        <v>744</v>
      </c>
      <c r="S127" s="51"/>
      <c r="T127" s="106"/>
    </row>
    <row r="128" spans="1:20" ht="58" x14ac:dyDescent="0.35">
      <c r="A128" s="52">
        <v>1</v>
      </c>
      <c r="B128" s="51">
        <v>3</v>
      </c>
      <c r="C128" s="99" t="s">
        <v>45</v>
      </c>
      <c r="D128" s="109" t="s">
        <v>599</v>
      </c>
      <c r="E128" s="105" t="s">
        <v>745</v>
      </c>
      <c r="F128" s="51"/>
      <c r="G128" s="51"/>
      <c r="H128" s="51" t="s">
        <v>744</v>
      </c>
      <c r="I128" s="51"/>
      <c r="J128" s="51" t="s">
        <v>744</v>
      </c>
      <c r="K128" s="51"/>
      <c r="L128" s="51"/>
      <c r="M128" s="51"/>
      <c r="N128" s="51"/>
      <c r="O128" s="51"/>
      <c r="P128" s="51"/>
      <c r="Q128" s="51" t="s">
        <v>744</v>
      </c>
      <c r="R128" s="51" t="s">
        <v>744</v>
      </c>
      <c r="S128" s="51"/>
      <c r="T128" s="106"/>
    </row>
    <row r="129" spans="1:20" hidden="1" x14ac:dyDescent="0.35">
      <c r="A129" s="52">
        <v>1</v>
      </c>
      <c r="B129" s="51">
        <v>3</v>
      </c>
      <c r="C129" s="99" t="s">
        <v>45</v>
      </c>
      <c r="D129" s="109" t="s">
        <v>600</v>
      </c>
      <c r="E129" s="105" t="s">
        <v>745</v>
      </c>
      <c r="F129" s="51"/>
      <c r="G129" s="51"/>
      <c r="H129" s="51"/>
      <c r="I129" s="51"/>
      <c r="J129" s="51"/>
      <c r="K129" s="51"/>
      <c r="L129" s="51"/>
      <c r="M129" s="51"/>
      <c r="N129" s="51"/>
      <c r="O129" s="51"/>
      <c r="P129" s="51"/>
      <c r="Q129" s="51" t="s">
        <v>744</v>
      </c>
      <c r="R129" s="51"/>
      <c r="S129" s="51"/>
      <c r="T129" s="106"/>
    </row>
    <row r="130" spans="1:20" ht="29" hidden="1" x14ac:dyDescent="0.35">
      <c r="A130" s="52">
        <v>1</v>
      </c>
      <c r="B130" s="51">
        <v>3</v>
      </c>
      <c r="C130" s="99" t="s">
        <v>45</v>
      </c>
      <c r="D130" s="109" t="s">
        <v>601</v>
      </c>
      <c r="E130" s="105" t="s">
        <v>745</v>
      </c>
      <c r="F130" s="51"/>
      <c r="G130" s="51"/>
      <c r="H130" s="51"/>
      <c r="I130" s="51"/>
      <c r="J130" s="51" t="s">
        <v>744</v>
      </c>
      <c r="K130" s="51" t="s">
        <v>744</v>
      </c>
      <c r="L130" s="51"/>
      <c r="M130" s="51"/>
      <c r="N130" s="51" t="s">
        <v>744</v>
      </c>
      <c r="O130" s="51"/>
      <c r="P130" s="51"/>
      <c r="Q130" s="51"/>
      <c r="R130" s="51"/>
      <c r="S130" s="51"/>
      <c r="T130" s="106"/>
    </row>
    <row r="131" spans="1:20" hidden="1" x14ac:dyDescent="0.35">
      <c r="A131" s="52">
        <v>1</v>
      </c>
      <c r="B131" s="51">
        <v>3</v>
      </c>
      <c r="C131" s="99" t="s">
        <v>64</v>
      </c>
      <c r="D131" s="109" t="s">
        <v>602</v>
      </c>
      <c r="E131" s="105"/>
      <c r="F131" s="51" t="s">
        <v>745</v>
      </c>
      <c r="G131" s="51" t="s">
        <v>744</v>
      </c>
      <c r="H131" s="51"/>
      <c r="I131" s="51"/>
      <c r="J131" s="51"/>
      <c r="K131" s="51"/>
      <c r="L131" s="51"/>
      <c r="M131" s="51"/>
      <c r="N131" s="51"/>
      <c r="O131" s="51"/>
      <c r="P131" s="51"/>
      <c r="Q131" s="51"/>
      <c r="R131" s="51"/>
      <c r="S131" s="51"/>
      <c r="T131" s="106"/>
    </row>
    <row r="132" spans="1:20" ht="29" x14ac:dyDescent="0.35">
      <c r="A132" s="52">
        <v>1</v>
      </c>
      <c r="B132" s="51">
        <v>3</v>
      </c>
      <c r="C132" s="99" t="s">
        <v>64</v>
      </c>
      <c r="D132" s="109" t="s">
        <v>579</v>
      </c>
      <c r="E132" s="105"/>
      <c r="F132" s="51" t="s">
        <v>745</v>
      </c>
      <c r="G132" s="51" t="s">
        <v>744</v>
      </c>
      <c r="H132" s="51" t="s">
        <v>744</v>
      </c>
      <c r="I132" s="51"/>
      <c r="J132" s="51"/>
      <c r="K132" s="51"/>
      <c r="L132" s="51"/>
      <c r="M132" s="51"/>
      <c r="N132" s="51"/>
      <c r="O132" s="51"/>
      <c r="P132" s="51"/>
      <c r="Q132" s="51"/>
      <c r="R132" s="51" t="s">
        <v>744</v>
      </c>
      <c r="S132" s="51"/>
      <c r="T132" s="106"/>
    </row>
    <row r="133" spans="1:20" hidden="1" x14ac:dyDescent="0.35">
      <c r="A133" s="52">
        <v>1</v>
      </c>
      <c r="B133" s="51">
        <v>3</v>
      </c>
      <c r="C133" s="99" t="s">
        <v>64</v>
      </c>
      <c r="D133" s="109" t="s">
        <v>603</v>
      </c>
      <c r="E133" s="105" t="s">
        <v>744</v>
      </c>
      <c r="F133" s="51" t="s">
        <v>745</v>
      </c>
      <c r="G133" s="51"/>
      <c r="H133" s="51"/>
      <c r="I133" s="51"/>
      <c r="J133" s="51"/>
      <c r="K133" s="51"/>
      <c r="L133" s="51"/>
      <c r="M133" s="51"/>
      <c r="N133" s="51"/>
      <c r="O133" s="51"/>
      <c r="P133" s="51"/>
      <c r="Q133" s="51" t="s">
        <v>744</v>
      </c>
      <c r="R133" s="51"/>
      <c r="S133" s="51"/>
      <c r="T133" s="106"/>
    </row>
    <row r="134" spans="1:20" hidden="1" x14ac:dyDescent="0.35">
      <c r="A134" s="52">
        <v>1</v>
      </c>
      <c r="B134" s="51">
        <v>3</v>
      </c>
      <c r="C134" s="99" t="s">
        <v>64</v>
      </c>
      <c r="D134" s="109" t="s">
        <v>219</v>
      </c>
      <c r="E134" s="105"/>
      <c r="F134" s="51" t="s">
        <v>745</v>
      </c>
      <c r="G134" s="51"/>
      <c r="H134" s="51"/>
      <c r="I134" s="51"/>
      <c r="J134" s="51"/>
      <c r="K134" s="51"/>
      <c r="L134" s="51"/>
      <c r="M134" s="51"/>
      <c r="N134" s="51"/>
      <c r="O134" s="51"/>
      <c r="P134" s="51"/>
      <c r="Q134" s="51"/>
      <c r="R134" s="51"/>
      <c r="S134" s="51"/>
      <c r="T134" s="106"/>
    </row>
    <row r="135" spans="1:20" hidden="1" x14ac:dyDescent="0.35">
      <c r="A135" s="52">
        <v>1</v>
      </c>
      <c r="B135" s="51">
        <v>3</v>
      </c>
      <c r="C135" s="99" t="s">
        <v>67</v>
      </c>
      <c r="D135" s="109" t="s">
        <v>604</v>
      </c>
      <c r="E135" s="105" t="s">
        <v>744</v>
      </c>
      <c r="F135" s="51"/>
      <c r="G135" s="51"/>
      <c r="H135" s="51"/>
      <c r="I135" s="51"/>
      <c r="J135" s="51"/>
      <c r="K135" s="51"/>
      <c r="L135" s="51"/>
      <c r="M135" s="51"/>
      <c r="N135" s="51"/>
      <c r="O135" s="51"/>
      <c r="P135" s="51" t="s">
        <v>744</v>
      </c>
      <c r="Q135" s="51"/>
      <c r="R135" s="51"/>
      <c r="S135" s="51"/>
      <c r="T135" s="106"/>
    </row>
    <row r="136" spans="1:20" hidden="1" x14ac:dyDescent="0.35">
      <c r="A136" s="52">
        <v>1</v>
      </c>
      <c r="B136" s="51">
        <v>3</v>
      </c>
      <c r="C136" s="99" t="s">
        <v>67</v>
      </c>
      <c r="D136" s="109" t="s">
        <v>133</v>
      </c>
      <c r="E136" s="105" t="s">
        <v>744</v>
      </c>
      <c r="F136" s="51"/>
      <c r="G136" s="51"/>
      <c r="H136" s="51"/>
      <c r="I136" s="51"/>
      <c r="J136" s="51"/>
      <c r="K136" s="51"/>
      <c r="L136" s="51"/>
      <c r="M136" s="51"/>
      <c r="N136" s="51"/>
      <c r="O136" s="51"/>
      <c r="P136" s="51"/>
      <c r="Q136" s="51"/>
      <c r="R136" s="51"/>
      <c r="S136" s="51"/>
      <c r="T136" s="106"/>
    </row>
    <row r="137" spans="1:20" hidden="1" x14ac:dyDescent="0.35">
      <c r="A137" s="52">
        <v>1</v>
      </c>
      <c r="B137" s="51">
        <v>3</v>
      </c>
      <c r="C137" s="99" t="s">
        <v>67</v>
      </c>
      <c r="D137" s="109" t="s">
        <v>605</v>
      </c>
      <c r="E137" s="105" t="s">
        <v>744</v>
      </c>
      <c r="F137" s="51"/>
      <c r="G137" s="51"/>
      <c r="H137" s="51"/>
      <c r="I137" s="51"/>
      <c r="J137" s="51"/>
      <c r="K137" s="51"/>
      <c r="L137" s="51"/>
      <c r="M137" s="51"/>
      <c r="N137" s="51"/>
      <c r="O137" s="51"/>
      <c r="P137" s="51"/>
      <c r="Q137" s="51"/>
      <c r="R137" s="51"/>
      <c r="S137" s="51"/>
      <c r="T137" s="106"/>
    </row>
    <row r="138" spans="1:20" hidden="1" x14ac:dyDescent="0.35">
      <c r="A138" s="52">
        <v>1</v>
      </c>
      <c r="B138" s="51">
        <v>4</v>
      </c>
      <c r="C138" s="99" t="s">
        <v>194</v>
      </c>
      <c r="D138" s="109" t="s">
        <v>606</v>
      </c>
      <c r="E138" s="105"/>
      <c r="F138" s="51"/>
      <c r="G138" s="51"/>
      <c r="H138" s="51" t="s">
        <v>744</v>
      </c>
      <c r="I138" s="51"/>
      <c r="J138" s="51"/>
      <c r="K138" s="51"/>
      <c r="L138" s="51"/>
      <c r="M138" s="51"/>
      <c r="N138" s="51" t="s">
        <v>744</v>
      </c>
      <c r="O138" s="51" t="s">
        <v>744</v>
      </c>
      <c r="P138" s="51"/>
      <c r="Q138" s="51"/>
      <c r="R138" s="51"/>
      <c r="S138" s="51"/>
      <c r="T138" s="106"/>
    </row>
    <row r="139" spans="1:20" ht="29" hidden="1" x14ac:dyDescent="0.35">
      <c r="A139" s="52">
        <v>1</v>
      </c>
      <c r="B139" s="51">
        <v>4</v>
      </c>
      <c r="C139" s="99" t="s">
        <v>194</v>
      </c>
      <c r="D139" s="109" t="s">
        <v>607</v>
      </c>
      <c r="E139" s="105"/>
      <c r="F139" s="51"/>
      <c r="G139" s="51"/>
      <c r="H139" s="51"/>
      <c r="I139" s="51"/>
      <c r="J139" s="51" t="s">
        <v>744</v>
      </c>
      <c r="K139" s="51"/>
      <c r="L139" s="51"/>
      <c r="M139" s="51"/>
      <c r="N139" s="51"/>
      <c r="O139" s="51"/>
      <c r="P139" s="51"/>
      <c r="Q139" s="51"/>
      <c r="R139" s="51"/>
      <c r="S139" s="51"/>
      <c r="T139" s="106"/>
    </row>
    <row r="140" spans="1:20" ht="58" x14ac:dyDescent="0.35">
      <c r="A140" s="52">
        <v>1</v>
      </c>
      <c r="B140" s="51">
        <v>4</v>
      </c>
      <c r="C140" s="99" t="s">
        <v>194</v>
      </c>
      <c r="D140" s="109" t="s">
        <v>608</v>
      </c>
      <c r="E140" s="105"/>
      <c r="F140" s="51"/>
      <c r="G140" s="51"/>
      <c r="H140" s="51" t="s">
        <v>744</v>
      </c>
      <c r="I140" s="51"/>
      <c r="J140" s="51"/>
      <c r="K140" s="51"/>
      <c r="L140" s="51"/>
      <c r="M140" s="51"/>
      <c r="N140" s="51" t="s">
        <v>744</v>
      </c>
      <c r="O140" s="51"/>
      <c r="P140" s="51"/>
      <c r="Q140" s="51"/>
      <c r="R140" s="51" t="s">
        <v>744</v>
      </c>
      <c r="S140" s="51"/>
      <c r="T140" s="106"/>
    </row>
    <row r="141" spans="1:20" ht="29" x14ac:dyDescent="0.35">
      <c r="A141" s="52">
        <v>1</v>
      </c>
      <c r="B141" s="51">
        <v>4</v>
      </c>
      <c r="C141" s="99" t="s">
        <v>194</v>
      </c>
      <c r="D141" s="109" t="s">
        <v>609</v>
      </c>
      <c r="E141" s="105" t="s">
        <v>744</v>
      </c>
      <c r="F141" s="51"/>
      <c r="G141" s="51"/>
      <c r="H141" s="51"/>
      <c r="I141" s="51"/>
      <c r="J141" s="51"/>
      <c r="K141" s="51"/>
      <c r="L141" s="51"/>
      <c r="M141" s="51"/>
      <c r="N141" s="51" t="s">
        <v>744</v>
      </c>
      <c r="O141" s="51"/>
      <c r="P141" s="51"/>
      <c r="Q141" s="51" t="s">
        <v>744</v>
      </c>
      <c r="R141" s="51" t="s">
        <v>744</v>
      </c>
      <c r="S141" s="51"/>
      <c r="T141" s="106" t="s">
        <v>744</v>
      </c>
    </row>
    <row r="142" spans="1:20" ht="29" hidden="1" x14ac:dyDescent="0.35">
      <c r="A142" s="52">
        <v>1</v>
      </c>
      <c r="B142" s="51">
        <v>4</v>
      </c>
      <c r="C142" s="99" t="s">
        <v>194</v>
      </c>
      <c r="D142" s="109" t="s">
        <v>610</v>
      </c>
      <c r="E142" s="105"/>
      <c r="F142" s="51"/>
      <c r="G142" s="51"/>
      <c r="H142" s="51"/>
      <c r="I142" s="51" t="s">
        <v>744</v>
      </c>
      <c r="J142" s="51"/>
      <c r="K142" s="51"/>
      <c r="L142" s="51"/>
      <c r="M142" s="51"/>
      <c r="N142" s="51"/>
      <c r="O142" s="51"/>
      <c r="P142" s="51" t="s">
        <v>744</v>
      </c>
      <c r="Q142" s="51"/>
      <c r="R142" s="51"/>
      <c r="S142" s="51"/>
      <c r="T142" s="106"/>
    </row>
    <row r="143" spans="1:20" x14ac:dyDescent="0.35">
      <c r="A143" s="52">
        <v>1</v>
      </c>
      <c r="B143" s="51">
        <v>4</v>
      </c>
      <c r="C143" s="99" t="s">
        <v>194</v>
      </c>
      <c r="D143" s="109" t="s">
        <v>611</v>
      </c>
      <c r="E143" s="105"/>
      <c r="F143" s="51"/>
      <c r="G143" s="51"/>
      <c r="H143" s="51"/>
      <c r="I143" s="51"/>
      <c r="J143" s="51"/>
      <c r="K143" s="51"/>
      <c r="L143" s="51"/>
      <c r="M143" s="51"/>
      <c r="N143" s="51"/>
      <c r="O143" s="51" t="s">
        <v>744</v>
      </c>
      <c r="P143" s="51"/>
      <c r="Q143" s="51"/>
      <c r="R143" s="51" t="s">
        <v>744</v>
      </c>
      <c r="S143" s="51"/>
      <c r="T143" s="106" t="s">
        <v>744</v>
      </c>
    </row>
    <row r="144" spans="1:20" hidden="1" x14ac:dyDescent="0.35">
      <c r="A144" s="52">
        <v>1</v>
      </c>
      <c r="B144" s="51">
        <v>4</v>
      </c>
      <c r="C144" s="99" t="s">
        <v>194</v>
      </c>
      <c r="D144" s="109" t="s">
        <v>612</v>
      </c>
      <c r="E144" s="105"/>
      <c r="F144" s="51"/>
      <c r="G144" s="51"/>
      <c r="H144" s="51"/>
      <c r="I144" s="51"/>
      <c r="J144" s="51"/>
      <c r="K144" s="51"/>
      <c r="L144" s="51"/>
      <c r="M144" s="51" t="s">
        <v>744</v>
      </c>
      <c r="N144" s="51" t="s">
        <v>744</v>
      </c>
      <c r="O144" s="51"/>
      <c r="P144" s="51"/>
      <c r="Q144" s="51"/>
      <c r="R144" s="51"/>
      <c r="S144" s="51"/>
      <c r="T144" s="106" t="s">
        <v>744</v>
      </c>
    </row>
    <row r="145" spans="1:20" ht="29" hidden="1" x14ac:dyDescent="0.35">
      <c r="A145" s="52">
        <v>1</v>
      </c>
      <c r="B145" s="51">
        <v>4</v>
      </c>
      <c r="C145" s="99" t="s">
        <v>195</v>
      </c>
      <c r="D145" s="109" t="s">
        <v>613</v>
      </c>
      <c r="E145" s="105"/>
      <c r="F145" s="51"/>
      <c r="G145" s="51"/>
      <c r="H145" s="51"/>
      <c r="I145" s="51"/>
      <c r="J145" s="51"/>
      <c r="K145" s="51"/>
      <c r="L145" s="51"/>
      <c r="M145" s="51"/>
      <c r="N145" s="51" t="s">
        <v>744</v>
      </c>
      <c r="O145" s="51" t="s">
        <v>744</v>
      </c>
      <c r="P145" s="51"/>
      <c r="Q145" s="51"/>
      <c r="R145" s="51"/>
      <c r="S145" s="51"/>
      <c r="T145" s="106"/>
    </row>
    <row r="146" spans="1:20" ht="58" hidden="1" x14ac:dyDescent="0.35">
      <c r="A146" s="52">
        <v>1</v>
      </c>
      <c r="B146" s="51">
        <v>4</v>
      </c>
      <c r="C146" s="99" t="s">
        <v>195</v>
      </c>
      <c r="D146" s="109" t="s">
        <v>614</v>
      </c>
      <c r="E146" s="105"/>
      <c r="F146" s="51"/>
      <c r="G146" s="51" t="s">
        <v>744</v>
      </c>
      <c r="H146" s="51"/>
      <c r="I146" s="51"/>
      <c r="J146" s="51" t="s">
        <v>744</v>
      </c>
      <c r="K146" s="51"/>
      <c r="L146" s="51"/>
      <c r="M146" s="51"/>
      <c r="N146" s="51" t="s">
        <v>744</v>
      </c>
      <c r="O146" s="51"/>
      <c r="P146" s="51"/>
      <c r="Q146" s="51"/>
      <c r="R146" s="51"/>
      <c r="S146" s="51"/>
      <c r="T146" s="106"/>
    </row>
    <row r="147" spans="1:20" ht="43.5" x14ac:dyDescent="0.35">
      <c r="A147" s="52">
        <v>1</v>
      </c>
      <c r="B147" s="51">
        <v>4</v>
      </c>
      <c r="C147" s="99" t="s">
        <v>195</v>
      </c>
      <c r="D147" s="109" t="s">
        <v>615</v>
      </c>
      <c r="E147" s="105"/>
      <c r="F147" s="51"/>
      <c r="G147" s="51"/>
      <c r="H147" s="51" t="s">
        <v>744</v>
      </c>
      <c r="I147" s="51"/>
      <c r="J147" s="51" t="s">
        <v>744</v>
      </c>
      <c r="K147" s="51"/>
      <c r="L147" s="51"/>
      <c r="M147" s="51"/>
      <c r="N147" s="51" t="s">
        <v>744</v>
      </c>
      <c r="O147" s="51" t="s">
        <v>744</v>
      </c>
      <c r="P147" s="51"/>
      <c r="Q147" s="51"/>
      <c r="R147" s="51" t="s">
        <v>744</v>
      </c>
      <c r="S147" s="51"/>
      <c r="T147" s="106"/>
    </row>
    <row r="148" spans="1:20" ht="29" hidden="1" x14ac:dyDescent="0.35">
      <c r="A148" s="52">
        <v>1</v>
      </c>
      <c r="B148" s="51">
        <v>4</v>
      </c>
      <c r="C148" s="99" t="s">
        <v>195</v>
      </c>
      <c r="D148" s="109" t="s">
        <v>616</v>
      </c>
      <c r="E148" s="105"/>
      <c r="F148" s="51" t="s">
        <v>744</v>
      </c>
      <c r="G148" s="51" t="s">
        <v>744</v>
      </c>
      <c r="H148" s="51"/>
      <c r="I148" s="51"/>
      <c r="J148" s="51"/>
      <c r="K148" s="51"/>
      <c r="L148" s="51"/>
      <c r="M148" s="51"/>
      <c r="N148" s="51"/>
      <c r="O148" s="51"/>
      <c r="P148" s="51"/>
      <c r="Q148" s="51"/>
      <c r="R148" s="51"/>
      <c r="S148" s="51" t="s">
        <v>744</v>
      </c>
      <c r="T148" s="106"/>
    </row>
    <row r="149" spans="1:20" ht="29" hidden="1" x14ac:dyDescent="0.35">
      <c r="A149" s="52">
        <v>1</v>
      </c>
      <c r="B149" s="51">
        <v>4</v>
      </c>
      <c r="C149" s="99" t="s">
        <v>195</v>
      </c>
      <c r="D149" s="109" t="s">
        <v>617</v>
      </c>
      <c r="E149" s="105"/>
      <c r="F149" s="51" t="s">
        <v>744</v>
      </c>
      <c r="G149" s="51" t="s">
        <v>744</v>
      </c>
      <c r="H149" s="51"/>
      <c r="I149" s="51"/>
      <c r="J149" s="51"/>
      <c r="K149" s="51"/>
      <c r="L149" s="51"/>
      <c r="M149" s="51"/>
      <c r="N149" s="51"/>
      <c r="O149" s="51"/>
      <c r="P149" s="51"/>
      <c r="Q149" s="51"/>
      <c r="R149" s="51"/>
      <c r="S149" s="51" t="s">
        <v>744</v>
      </c>
      <c r="T149" s="106"/>
    </row>
    <row r="150" spans="1:20" ht="29" hidden="1" x14ac:dyDescent="0.35">
      <c r="A150" s="52">
        <v>1</v>
      </c>
      <c r="B150" s="51">
        <v>4</v>
      </c>
      <c r="C150" s="99" t="s">
        <v>195</v>
      </c>
      <c r="D150" s="109" t="s">
        <v>618</v>
      </c>
      <c r="E150" s="105"/>
      <c r="F150" s="51"/>
      <c r="G150" s="51" t="s">
        <v>744</v>
      </c>
      <c r="H150" s="51"/>
      <c r="I150" s="51"/>
      <c r="J150" s="51" t="s">
        <v>744</v>
      </c>
      <c r="K150" s="51"/>
      <c r="L150" s="51"/>
      <c r="M150" s="51"/>
      <c r="N150" s="51"/>
      <c r="O150" s="51"/>
      <c r="P150" s="51"/>
      <c r="Q150" s="51"/>
      <c r="R150" s="51"/>
      <c r="S150" s="51" t="s">
        <v>744</v>
      </c>
      <c r="T150" s="106"/>
    </row>
    <row r="151" spans="1:20" ht="29" hidden="1" x14ac:dyDescent="0.35">
      <c r="A151" s="52">
        <v>1</v>
      </c>
      <c r="B151" s="51">
        <v>4</v>
      </c>
      <c r="C151" s="99" t="s">
        <v>195</v>
      </c>
      <c r="D151" s="109" t="s">
        <v>619</v>
      </c>
      <c r="E151" s="105"/>
      <c r="F151" s="51"/>
      <c r="G151" s="51" t="s">
        <v>744</v>
      </c>
      <c r="H151" s="51"/>
      <c r="I151" s="51"/>
      <c r="J151" s="51" t="s">
        <v>744</v>
      </c>
      <c r="K151" s="51"/>
      <c r="L151" s="51"/>
      <c r="M151" s="51"/>
      <c r="N151" s="51"/>
      <c r="O151" s="51"/>
      <c r="P151" s="51"/>
      <c r="Q151" s="51"/>
      <c r="R151" s="51"/>
      <c r="S151" s="51"/>
      <c r="T151" s="106"/>
    </row>
    <row r="152" spans="1:20" ht="29" x14ac:dyDescent="0.35">
      <c r="A152" s="52">
        <v>1</v>
      </c>
      <c r="B152" s="51">
        <v>4</v>
      </c>
      <c r="C152" s="99" t="s">
        <v>195</v>
      </c>
      <c r="D152" s="109" t="s">
        <v>620</v>
      </c>
      <c r="E152" s="105" t="s">
        <v>744</v>
      </c>
      <c r="F152" s="51"/>
      <c r="G152" s="51"/>
      <c r="H152" s="51" t="s">
        <v>744</v>
      </c>
      <c r="I152" s="51"/>
      <c r="J152" s="51"/>
      <c r="K152" s="51"/>
      <c r="L152" s="51"/>
      <c r="M152" s="51"/>
      <c r="N152" s="51" t="s">
        <v>744</v>
      </c>
      <c r="O152" s="51"/>
      <c r="P152" s="51"/>
      <c r="Q152" s="51"/>
      <c r="R152" s="51" t="s">
        <v>744</v>
      </c>
      <c r="S152" s="51"/>
      <c r="T152" s="106" t="s">
        <v>744</v>
      </c>
    </row>
    <row r="153" spans="1:20" ht="29" x14ac:dyDescent="0.35">
      <c r="A153" s="52">
        <v>1</v>
      </c>
      <c r="B153" s="51">
        <v>4</v>
      </c>
      <c r="C153" s="99" t="s">
        <v>196</v>
      </c>
      <c r="D153" s="109" t="s">
        <v>613</v>
      </c>
      <c r="E153" s="105"/>
      <c r="F153" s="51"/>
      <c r="G153" s="51"/>
      <c r="H153" s="51"/>
      <c r="I153" s="51" t="s">
        <v>744</v>
      </c>
      <c r="J153" s="51" t="s">
        <v>744</v>
      </c>
      <c r="K153" s="51"/>
      <c r="L153" s="51"/>
      <c r="M153" s="51"/>
      <c r="N153" s="51" t="s">
        <v>744</v>
      </c>
      <c r="O153" s="51" t="s">
        <v>744</v>
      </c>
      <c r="P153" s="51"/>
      <c r="Q153" s="51"/>
      <c r="R153" s="51" t="s">
        <v>744</v>
      </c>
      <c r="S153" s="51"/>
      <c r="T153" s="106"/>
    </row>
    <row r="154" spans="1:20" ht="29" hidden="1" x14ac:dyDescent="0.35">
      <c r="A154" s="52">
        <v>1</v>
      </c>
      <c r="B154" s="51">
        <v>4</v>
      </c>
      <c r="C154" s="99" t="s">
        <v>196</v>
      </c>
      <c r="D154" s="109" t="s">
        <v>621</v>
      </c>
      <c r="E154" s="105"/>
      <c r="F154" s="51"/>
      <c r="G154" s="51"/>
      <c r="H154" s="51"/>
      <c r="I154" s="51"/>
      <c r="J154" s="51" t="s">
        <v>744</v>
      </c>
      <c r="K154" s="51"/>
      <c r="L154" s="51" t="s">
        <v>744</v>
      </c>
      <c r="M154" s="51"/>
      <c r="N154" s="51"/>
      <c r="O154" s="51"/>
      <c r="P154" s="51"/>
      <c r="Q154" s="51"/>
      <c r="R154" s="51"/>
      <c r="S154" s="51"/>
      <c r="T154" s="106"/>
    </row>
    <row r="155" spans="1:20" ht="43.5" x14ac:dyDescent="0.35">
      <c r="A155" s="52">
        <v>1</v>
      </c>
      <c r="B155" s="51">
        <v>4</v>
      </c>
      <c r="C155" s="99" t="s">
        <v>196</v>
      </c>
      <c r="D155" s="109" t="s">
        <v>622</v>
      </c>
      <c r="E155" s="105"/>
      <c r="F155" s="51"/>
      <c r="G155" s="51"/>
      <c r="H155" s="51"/>
      <c r="I155" s="51"/>
      <c r="J155" s="51"/>
      <c r="K155" s="51"/>
      <c r="L155" s="51"/>
      <c r="M155" s="51"/>
      <c r="N155" s="51"/>
      <c r="O155" s="51"/>
      <c r="P155" s="51"/>
      <c r="Q155" s="51"/>
      <c r="R155" s="51" t="s">
        <v>744</v>
      </c>
      <c r="S155" s="51"/>
      <c r="T155" s="106" t="s">
        <v>744</v>
      </c>
    </row>
    <row r="156" spans="1:20" ht="43.5" x14ac:dyDescent="0.35">
      <c r="A156" s="52">
        <v>1</v>
      </c>
      <c r="B156" s="51">
        <v>4</v>
      </c>
      <c r="C156" s="99" t="s">
        <v>196</v>
      </c>
      <c r="D156" s="109" t="s">
        <v>623</v>
      </c>
      <c r="E156" s="105" t="s">
        <v>744</v>
      </c>
      <c r="F156" s="51"/>
      <c r="G156" s="51"/>
      <c r="H156" s="51" t="s">
        <v>744</v>
      </c>
      <c r="I156" s="51"/>
      <c r="J156" s="51"/>
      <c r="K156" s="51" t="s">
        <v>744</v>
      </c>
      <c r="L156" s="51" t="s">
        <v>744</v>
      </c>
      <c r="M156" s="51"/>
      <c r="N156" s="51" t="s">
        <v>744</v>
      </c>
      <c r="O156" s="51"/>
      <c r="P156" s="51"/>
      <c r="Q156" s="51"/>
      <c r="R156" s="51" t="s">
        <v>744</v>
      </c>
      <c r="S156" s="51"/>
      <c r="T156" s="106" t="s">
        <v>744</v>
      </c>
    </row>
    <row r="157" spans="1:20" ht="29" hidden="1" x14ac:dyDescent="0.35">
      <c r="A157" s="52">
        <v>1</v>
      </c>
      <c r="B157" s="51">
        <v>4</v>
      </c>
      <c r="C157" s="99" t="s">
        <v>196</v>
      </c>
      <c r="D157" s="109" t="s">
        <v>624</v>
      </c>
      <c r="E157" s="105"/>
      <c r="F157" s="51" t="s">
        <v>744</v>
      </c>
      <c r="G157" s="51"/>
      <c r="H157" s="51"/>
      <c r="I157" s="51"/>
      <c r="J157" s="51"/>
      <c r="K157" s="51"/>
      <c r="L157" s="51"/>
      <c r="M157" s="51"/>
      <c r="N157" s="51"/>
      <c r="O157" s="51"/>
      <c r="P157" s="51"/>
      <c r="Q157" s="51"/>
      <c r="R157" s="51"/>
      <c r="S157" s="51"/>
      <c r="T157" s="106"/>
    </row>
    <row r="158" spans="1:20" ht="58" x14ac:dyDescent="0.35">
      <c r="A158" s="52">
        <v>1</v>
      </c>
      <c r="B158" s="51">
        <v>4</v>
      </c>
      <c r="C158" s="99" t="s">
        <v>196</v>
      </c>
      <c r="D158" s="109" t="s">
        <v>625</v>
      </c>
      <c r="E158" s="105" t="s">
        <v>744</v>
      </c>
      <c r="F158" s="51"/>
      <c r="G158" s="51"/>
      <c r="H158" s="51" t="s">
        <v>744</v>
      </c>
      <c r="I158" s="51"/>
      <c r="J158" s="51" t="s">
        <v>744</v>
      </c>
      <c r="K158" s="51"/>
      <c r="L158" s="51" t="s">
        <v>744</v>
      </c>
      <c r="M158" s="51"/>
      <c r="N158" s="51" t="s">
        <v>744</v>
      </c>
      <c r="O158" s="51"/>
      <c r="P158" s="51" t="s">
        <v>744</v>
      </c>
      <c r="Q158" s="51"/>
      <c r="R158" s="51" t="s">
        <v>744</v>
      </c>
      <c r="S158" s="51"/>
      <c r="T158" s="106" t="s">
        <v>744</v>
      </c>
    </row>
    <row r="159" spans="1:20" ht="29" hidden="1" x14ac:dyDescent="0.35">
      <c r="A159" s="52">
        <v>1</v>
      </c>
      <c r="B159" s="51">
        <v>4</v>
      </c>
      <c r="C159" s="99" t="s">
        <v>197</v>
      </c>
      <c r="D159" s="109" t="s">
        <v>626</v>
      </c>
      <c r="E159" s="105"/>
      <c r="F159" s="51"/>
      <c r="G159" s="51"/>
      <c r="H159" s="51"/>
      <c r="I159" s="51"/>
      <c r="J159" s="51"/>
      <c r="K159" s="51"/>
      <c r="L159" s="51" t="s">
        <v>744</v>
      </c>
      <c r="M159" s="51"/>
      <c r="N159" s="51"/>
      <c r="O159" s="51"/>
      <c r="P159" s="51"/>
      <c r="Q159" s="51"/>
      <c r="R159" s="51"/>
      <c r="S159" s="51"/>
      <c r="T159" s="106"/>
    </row>
    <row r="160" spans="1:20" ht="29" hidden="1" x14ac:dyDescent="0.35">
      <c r="A160" s="52">
        <v>1</v>
      </c>
      <c r="B160" s="51">
        <v>4</v>
      </c>
      <c r="C160" s="99" t="s">
        <v>197</v>
      </c>
      <c r="D160" s="109" t="s">
        <v>627</v>
      </c>
      <c r="E160" s="105"/>
      <c r="F160" s="51"/>
      <c r="G160" s="51"/>
      <c r="H160" s="51"/>
      <c r="I160" s="51"/>
      <c r="J160" s="51"/>
      <c r="K160" s="51"/>
      <c r="L160" s="51"/>
      <c r="M160" s="51"/>
      <c r="N160" s="51"/>
      <c r="O160" s="51"/>
      <c r="P160" s="51"/>
      <c r="Q160" s="51"/>
      <c r="R160" s="51"/>
      <c r="S160" s="51"/>
      <c r="T160" s="106"/>
    </row>
    <row r="161" spans="1:20" ht="29" x14ac:dyDescent="0.35">
      <c r="A161" s="52">
        <v>1</v>
      </c>
      <c r="B161" s="51">
        <v>4</v>
      </c>
      <c r="C161" s="99" t="s">
        <v>197</v>
      </c>
      <c r="D161" s="109" t="s">
        <v>628</v>
      </c>
      <c r="E161" s="105"/>
      <c r="F161" s="51"/>
      <c r="G161" s="51"/>
      <c r="H161" s="51" t="s">
        <v>744</v>
      </c>
      <c r="I161" s="51"/>
      <c r="J161" s="51"/>
      <c r="K161" s="51"/>
      <c r="L161" s="51" t="s">
        <v>744</v>
      </c>
      <c r="M161" s="51"/>
      <c r="N161" s="51"/>
      <c r="O161" s="51"/>
      <c r="P161" s="51"/>
      <c r="Q161" s="51"/>
      <c r="R161" s="51" t="s">
        <v>744</v>
      </c>
      <c r="S161" s="51"/>
      <c r="T161" s="106"/>
    </row>
    <row r="162" spans="1:20" ht="29" hidden="1" x14ac:dyDescent="0.35">
      <c r="A162" s="52">
        <v>1</v>
      </c>
      <c r="B162" s="51">
        <v>4</v>
      </c>
      <c r="C162" s="99" t="s">
        <v>197</v>
      </c>
      <c r="D162" s="109" t="s">
        <v>629</v>
      </c>
      <c r="E162" s="105"/>
      <c r="F162" s="51" t="s">
        <v>744</v>
      </c>
      <c r="G162" s="51"/>
      <c r="H162" s="51"/>
      <c r="I162" s="51"/>
      <c r="J162" s="51"/>
      <c r="K162" s="51"/>
      <c r="L162" s="51"/>
      <c r="M162" s="51"/>
      <c r="N162" s="51"/>
      <c r="O162" s="51"/>
      <c r="P162" s="51"/>
      <c r="Q162" s="51"/>
      <c r="R162" s="51"/>
      <c r="S162" s="51" t="s">
        <v>744</v>
      </c>
      <c r="T162" s="106"/>
    </row>
    <row r="163" spans="1:20" ht="58" x14ac:dyDescent="0.35">
      <c r="A163" s="52">
        <v>1</v>
      </c>
      <c r="B163" s="51">
        <v>4</v>
      </c>
      <c r="C163" s="99" t="s">
        <v>197</v>
      </c>
      <c r="D163" s="109" t="s">
        <v>630</v>
      </c>
      <c r="E163" s="105"/>
      <c r="F163" s="51"/>
      <c r="G163" s="51"/>
      <c r="H163" s="51" t="s">
        <v>744</v>
      </c>
      <c r="I163" s="51"/>
      <c r="J163" s="51" t="s">
        <v>744</v>
      </c>
      <c r="K163" s="51"/>
      <c r="L163" s="51" t="s">
        <v>744</v>
      </c>
      <c r="M163" s="51"/>
      <c r="N163" s="51" t="s">
        <v>744</v>
      </c>
      <c r="O163" s="51"/>
      <c r="P163" s="51"/>
      <c r="Q163" s="51"/>
      <c r="R163" s="51" t="s">
        <v>744</v>
      </c>
      <c r="S163" s="51"/>
      <c r="T163" s="106" t="s">
        <v>744</v>
      </c>
    </row>
    <row r="164" spans="1:20" ht="29" x14ac:dyDescent="0.35">
      <c r="A164" s="52">
        <v>1</v>
      </c>
      <c r="B164" s="51">
        <v>4</v>
      </c>
      <c r="C164" s="99" t="s">
        <v>197</v>
      </c>
      <c r="D164" s="109" t="s">
        <v>631</v>
      </c>
      <c r="E164" s="105" t="s">
        <v>744</v>
      </c>
      <c r="F164" s="51"/>
      <c r="G164" s="51"/>
      <c r="H164" s="51"/>
      <c r="I164" s="51"/>
      <c r="J164" s="51" t="s">
        <v>744</v>
      </c>
      <c r="K164" s="51"/>
      <c r="L164" s="51" t="s">
        <v>744</v>
      </c>
      <c r="M164" s="51"/>
      <c r="N164" s="51"/>
      <c r="O164" s="51"/>
      <c r="P164" s="51"/>
      <c r="Q164" s="51"/>
      <c r="R164" s="51" t="s">
        <v>744</v>
      </c>
      <c r="S164" s="51"/>
      <c r="T164" s="106"/>
    </row>
    <row r="165" spans="1:20" ht="29" x14ac:dyDescent="0.35">
      <c r="A165" s="52">
        <v>1</v>
      </c>
      <c r="B165" s="51">
        <v>4</v>
      </c>
      <c r="C165" s="99" t="s">
        <v>197</v>
      </c>
      <c r="D165" s="109" t="s">
        <v>632</v>
      </c>
      <c r="E165" s="105"/>
      <c r="F165" s="51"/>
      <c r="G165" s="51"/>
      <c r="H165" s="51"/>
      <c r="I165" s="51"/>
      <c r="J165" s="51"/>
      <c r="K165" s="51"/>
      <c r="L165" s="51" t="s">
        <v>744</v>
      </c>
      <c r="M165" s="51"/>
      <c r="N165" s="51"/>
      <c r="O165" s="51"/>
      <c r="P165" s="51"/>
      <c r="Q165" s="51"/>
      <c r="R165" s="51" t="s">
        <v>744</v>
      </c>
      <c r="S165" s="51"/>
      <c r="T165" s="106"/>
    </row>
    <row r="166" spans="1:20" hidden="1" x14ac:dyDescent="0.35">
      <c r="A166" s="52">
        <v>1</v>
      </c>
      <c r="B166" s="51">
        <v>4</v>
      </c>
      <c r="C166" s="99" t="s">
        <v>45</v>
      </c>
      <c r="D166" s="109" t="s">
        <v>182</v>
      </c>
      <c r="E166" s="105" t="s">
        <v>745</v>
      </c>
      <c r="F166" s="51"/>
      <c r="G166" s="51"/>
      <c r="H166" s="51"/>
      <c r="I166" s="51"/>
      <c r="J166" s="51"/>
      <c r="K166" s="51"/>
      <c r="L166" s="51"/>
      <c r="M166" s="51"/>
      <c r="N166" s="51"/>
      <c r="O166" s="51"/>
      <c r="P166" s="51"/>
      <c r="Q166" s="51"/>
      <c r="R166" s="51"/>
      <c r="S166" s="51"/>
      <c r="T166" s="106"/>
    </row>
    <row r="167" spans="1:20" ht="29" hidden="1" x14ac:dyDescent="0.35">
      <c r="A167" s="52">
        <v>1</v>
      </c>
      <c r="B167" s="51">
        <v>4</v>
      </c>
      <c r="C167" s="99" t="s">
        <v>45</v>
      </c>
      <c r="D167" s="109" t="s">
        <v>633</v>
      </c>
      <c r="E167" s="105" t="s">
        <v>745</v>
      </c>
      <c r="F167" s="51"/>
      <c r="G167" s="51"/>
      <c r="H167" s="51"/>
      <c r="I167" s="51"/>
      <c r="J167" s="51"/>
      <c r="K167" s="51"/>
      <c r="L167" s="51"/>
      <c r="M167" s="51"/>
      <c r="N167" s="51"/>
      <c r="O167" s="51"/>
      <c r="P167" s="51" t="s">
        <v>744</v>
      </c>
      <c r="Q167" s="51"/>
      <c r="R167" s="51"/>
      <c r="S167" s="51"/>
      <c r="T167" s="106"/>
    </row>
    <row r="168" spans="1:20" ht="29" hidden="1" x14ac:dyDescent="0.35">
      <c r="A168" s="52">
        <v>1</v>
      </c>
      <c r="B168" s="51">
        <v>4</v>
      </c>
      <c r="C168" s="99" t="s">
        <v>45</v>
      </c>
      <c r="D168" s="109" t="s">
        <v>634</v>
      </c>
      <c r="E168" s="105" t="s">
        <v>745</v>
      </c>
      <c r="F168" s="51"/>
      <c r="G168" s="51"/>
      <c r="H168" s="51"/>
      <c r="I168" s="51"/>
      <c r="J168" s="51"/>
      <c r="K168" s="51"/>
      <c r="L168" s="51"/>
      <c r="M168" s="51"/>
      <c r="N168" s="51"/>
      <c r="O168" s="51"/>
      <c r="P168" s="51" t="s">
        <v>744</v>
      </c>
      <c r="Q168" s="51"/>
      <c r="R168" s="51"/>
      <c r="S168" s="51"/>
      <c r="T168" s="106"/>
    </row>
    <row r="169" spans="1:20" ht="29" x14ac:dyDescent="0.35">
      <c r="A169" s="52">
        <v>1</v>
      </c>
      <c r="B169" s="51">
        <v>4</v>
      </c>
      <c r="C169" s="99" t="s">
        <v>45</v>
      </c>
      <c r="D169" s="109" t="s">
        <v>635</v>
      </c>
      <c r="E169" s="105" t="s">
        <v>745</v>
      </c>
      <c r="F169" s="51"/>
      <c r="G169" s="51"/>
      <c r="H169" s="51"/>
      <c r="I169" s="51"/>
      <c r="J169" s="51"/>
      <c r="K169" s="51"/>
      <c r="L169" s="51"/>
      <c r="M169" s="51"/>
      <c r="N169" s="51"/>
      <c r="O169" s="51"/>
      <c r="P169" s="51"/>
      <c r="Q169" s="51"/>
      <c r="R169" s="51" t="s">
        <v>744</v>
      </c>
      <c r="S169" s="51"/>
      <c r="T169" s="106"/>
    </row>
    <row r="170" spans="1:20" hidden="1" x14ac:dyDescent="0.35">
      <c r="A170" s="52">
        <v>1</v>
      </c>
      <c r="B170" s="51">
        <v>4</v>
      </c>
      <c r="C170" s="99" t="s">
        <v>45</v>
      </c>
      <c r="D170" s="109" t="s">
        <v>636</v>
      </c>
      <c r="E170" s="105" t="s">
        <v>745</v>
      </c>
      <c r="F170" s="51"/>
      <c r="G170" s="51"/>
      <c r="H170" s="51"/>
      <c r="I170" s="51"/>
      <c r="J170" s="51"/>
      <c r="K170" s="51"/>
      <c r="L170" s="51"/>
      <c r="M170" s="51"/>
      <c r="N170" s="51" t="s">
        <v>744</v>
      </c>
      <c r="O170" s="51"/>
      <c r="P170" s="51"/>
      <c r="Q170" s="51"/>
      <c r="R170" s="51"/>
      <c r="S170" s="51"/>
      <c r="T170" s="106" t="s">
        <v>744</v>
      </c>
    </row>
    <row r="171" spans="1:20" hidden="1" x14ac:dyDescent="0.35">
      <c r="A171" s="52">
        <v>1</v>
      </c>
      <c r="B171" s="51">
        <v>4</v>
      </c>
      <c r="C171" s="99" t="s">
        <v>45</v>
      </c>
      <c r="D171" s="109" t="s">
        <v>637</v>
      </c>
      <c r="E171" s="105" t="s">
        <v>745</v>
      </c>
      <c r="F171" s="51"/>
      <c r="G171" s="51"/>
      <c r="H171" s="51"/>
      <c r="I171" s="51"/>
      <c r="J171" s="51"/>
      <c r="K171" s="51"/>
      <c r="L171" s="51"/>
      <c r="M171" s="51"/>
      <c r="N171" s="51"/>
      <c r="O171" s="51"/>
      <c r="P171" s="51"/>
      <c r="Q171" s="51"/>
      <c r="R171" s="51"/>
      <c r="S171" s="51"/>
      <c r="T171" s="106"/>
    </row>
    <row r="172" spans="1:20" ht="29" hidden="1" x14ac:dyDescent="0.35">
      <c r="A172" s="52">
        <v>1</v>
      </c>
      <c r="B172" s="51">
        <v>4</v>
      </c>
      <c r="C172" s="99" t="s">
        <v>45</v>
      </c>
      <c r="D172" s="109" t="s">
        <v>638</v>
      </c>
      <c r="E172" s="105" t="s">
        <v>745</v>
      </c>
      <c r="F172" s="51"/>
      <c r="G172" s="51"/>
      <c r="H172" s="51"/>
      <c r="I172" s="51"/>
      <c r="J172" s="51"/>
      <c r="K172" s="51"/>
      <c r="L172" s="51"/>
      <c r="M172" s="51"/>
      <c r="N172" s="51"/>
      <c r="O172" s="51"/>
      <c r="P172" s="51" t="s">
        <v>744</v>
      </c>
      <c r="Q172" s="51"/>
      <c r="R172" s="51"/>
      <c r="S172" s="51"/>
      <c r="T172" s="106"/>
    </row>
    <row r="173" spans="1:20" hidden="1" x14ac:dyDescent="0.35">
      <c r="A173" s="52">
        <v>1</v>
      </c>
      <c r="B173" s="51">
        <v>4</v>
      </c>
      <c r="C173" s="99" t="s">
        <v>64</v>
      </c>
      <c r="D173" s="109" t="s">
        <v>639</v>
      </c>
      <c r="E173" s="105"/>
      <c r="F173" s="51" t="s">
        <v>745</v>
      </c>
      <c r="G173" s="51"/>
      <c r="H173" s="51"/>
      <c r="I173" s="51"/>
      <c r="J173" s="51"/>
      <c r="K173" s="51"/>
      <c r="L173" s="51"/>
      <c r="M173" s="51"/>
      <c r="N173" s="51"/>
      <c r="O173" s="51"/>
      <c r="P173" s="51"/>
      <c r="Q173" s="51"/>
      <c r="R173" s="51"/>
      <c r="S173" s="51" t="s">
        <v>744</v>
      </c>
      <c r="T173" s="106"/>
    </row>
    <row r="174" spans="1:20" hidden="1" x14ac:dyDescent="0.35">
      <c r="A174" s="52">
        <v>1</v>
      </c>
      <c r="B174" s="51">
        <v>4</v>
      </c>
      <c r="C174" s="99" t="s">
        <v>64</v>
      </c>
      <c r="D174" s="109" t="s">
        <v>640</v>
      </c>
      <c r="E174" s="105"/>
      <c r="F174" s="51" t="s">
        <v>745</v>
      </c>
      <c r="G174" s="51"/>
      <c r="H174" s="51"/>
      <c r="I174" s="51"/>
      <c r="J174" s="51"/>
      <c r="K174" s="51"/>
      <c r="L174" s="51"/>
      <c r="M174" s="51"/>
      <c r="N174" s="51"/>
      <c r="O174" s="51"/>
      <c r="P174" s="51"/>
      <c r="Q174" s="51"/>
      <c r="R174" s="51"/>
      <c r="S174" s="51" t="s">
        <v>744</v>
      </c>
      <c r="T174" s="106"/>
    </row>
    <row r="175" spans="1:20" ht="72.5" x14ac:dyDescent="0.35">
      <c r="A175" s="52">
        <v>1</v>
      </c>
      <c r="B175" s="51">
        <v>4</v>
      </c>
      <c r="C175" s="99" t="s">
        <v>64</v>
      </c>
      <c r="D175" s="109" t="s">
        <v>641</v>
      </c>
      <c r="E175" s="105" t="s">
        <v>744</v>
      </c>
      <c r="F175" s="51" t="s">
        <v>745</v>
      </c>
      <c r="G175" s="51"/>
      <c r="H175" s="51"/>
      <c r="I175" s="51"/>
      <c r="J175" s="51"/>
      <c r="K175" s="51"/>
      <c r="L175" s="51" t="s">
        <v>744</v>
      </c>
      <c r="M175" s="51"/>
      <c r="N175" s="51" t="s">
        <v>744</v>
      </c>
      <c r="O175" s="51"/>
      <c r="P175" s="51"/>
      <c r="Q175" s="51"/>
      <c r="R175" s="51" t="s">
        <v>744</v>
      </c>
      <c r="S175" s="51" t="s">
        <v>744</v>
      </c>
      <c r="T175" s="106" t="s">
        <v>744</v>
      </c>
    </row>
    <row r="176" spans="1:20" hidden="1" x14ac:dyDescent="0.35">
      <c r="A176" s="52">
        <v>1</v>
      </c>
      <c r="B176" s="51">
        <v>4</v>
      </c>
      <c r="C176" s="99" t="s">
        <v>64</v>
      </c>
      <c r="D176" s="109" t="s">
        <v>642</v>
      </c>
      <c r="E176" s="105"/>
      <c r="F176" s="51" t="s">
        <v>745</v>
      </c>
      <c r="G176" s="51" t="s">
        <v>744</v>
      </c>
      <c r="H176" s="51"/>
      <c r="I176" s="51"/>
      <c r="J176" s="51"/>
      <c r="K176" s="51"/>
      <c r="L176" s="51"/>
      <c r="M176" s="51"/>
      <c r="N176" s="51"/>
      <c r="O176" s="51"/>
      <c r="P176" s="51"/>
      <c r="Q176" s="51"/>
      <c r="R176" s="51"/>
      <c r="S176" s="51" t="s">
        <v>744</v>
      </c>
      <c r="T176" s="106"/>
    </row>
    <row r="177" spans="1:20" hidden="1" x14ac:dyDescent="0.35">
      <c r="A177" s="52">
        <v>1</v>
      </c>
      <c r="B177" s="51">
        <v>4</v>
      </c>
      <c r="C177" s="99" t="s">
        <v>67</v>
      </c>
      <c r="D177" s="109" t="s">
        <v>643</v>
      </c>
      <c r="E177" s="105" t="s">
        <v>744</v>
      </c>
      <c r="F177" s="51"/>
      <c r="G177" s="51"/>
      <c r="H177" s="51"/>
      <c r="I177" s="51"/>
      <c r="J177" s="51"/>
      <c r="K177" s="51"/>
      <c r="L177" s="51"/>
      <c r="M177" s="51"/>
      <c r="N177" s="51"/>
      <c r="O177" s="51"/>
      <c r="P177" s="51"/>
      <c r="Q177" s="51"/>
      <c r="R177" s="51"/>
      <c r="S177" s="51"/>
      <c r="T177" s="106"/>
    </row>
    <row r="178" spans="1:20" hidden="1" x14ac:dyDescent="0.35">
      <c r="A178" s="52">
        <v>1</v>
      </c>
      <c r="B178" s="51">
        <v>4</v>
      </c>
      <c r="C178" s="99" t="s">
        <v>67</v>
      </c>
      <c r="D178" s="109" t="s">
        <v>644</v>
      </c>
      <c r="E178" s="105" t="s">
        <v>744</v>
      </c>
      <c r="F178" s="51"/>
      <c r="G178" s="51"/>
      <c r="H178" s="51"/>
      <c r="I178" s="51"/>
      <c r="J178" s="51"/>
      <c r="K178" s="51"/>
      <c r="L178" s="51"/>
      <c r="M178" s="51"/>
      <c r="N178" s="51"/>
      <c r="O178" s="51"/>
      <c r="P178" s="51"/>
      <c r="Q178" s="51"/>
      <c r="R178" s="51"/>
      <c r="S178" s="51"/>
      <c r="T178" s="106"/>
    </row>
    <row r="179" spans="1:20" ht="29" x14ac:dyDescent="0.35">
      <c r="A179" s="52">
        <v>1</v>
      </c>
      <c r="B179" s="51">
        <v>4</v>
      </c>
      <c r="C179" s="99" t="s">
        <v>67</v>
      </c>
      <c r="D179" s="109" t="s">
        <v>645</v>
      </c>
      <c r="E179" s="105" t="s">
        <v>744</v>
      </c>
      <c r="F179" s="51"/>
      <c r="G179" s="51"/>
      <c r="H179" s="51"/>
      <c r="I179" s="51"/>
      <c r="J179" s="51"/>
      <c r="K179" s="51"/>
      <c r="L179" s="51"/>
      <c r="M179" s="51"/>
      <c r="N179" s="51"/>
      <c r="O179" s="51"/>
      <c r="P179" s="51"/>
      <c r="Q179" s="51" t="s">
        <v>744</v>
      </c>
      <c r="R179" s="51" t="s">
        <v>744</v>
      </c>
      <c r="S179" s="51"/>
      <c r="T179" s="106"/>
    </row>
    <row r="180" spans="1:20" hidden="1" x14ac:dyDescent="0.35">
      <c r="A180" s="52">
        <v>1</v>
      </c>
      <c r="B180" s="51">
        <v>4</v>
      </c>
      <c r="C180" s="99" t="s">
        <v>67</v>
      </c>
      <c r="D180" s="109" t="s">
        <v>646</v>
      </c>
      <c r="E180" s="105" t="s">
        <v>744</v>
      </c>
      <c r="F180" s="51"/>
      <c r="G180" s="51"/>
      <c r="H180" s="51"/>
      <c r="I180" s="51"/>
      <c r="J180" s="51"/>
      <c r="K180" s="51"/>
      <c r="L180" s="51"/>
      <c r="M180" s="51"/>
      <c r="N180" s="51"/>
      <c r="O180" s="51"/>
      <c r="P180" s="51"/>
      <c r="Q180" s="51" t="s">
        <v>744</v>
      </c>
      <c r="R180" s="51"/>
      <c r="S180" s="51"/>
      <c r="T180" s="106"/>
    </row>
    <row r="181" spans="1:20" ht="29" hidden="1" x14ac:dyDescent="0.35">
      <c r="A181" s="52">
        <v>1</v>
      </c>
      <c r="B181" s="51">
        <v>4</v>
      </c>
      <c r="C181" s="99" t="s">
        <v>67</v>
      </c>
      <c r="D181" s="109" t="s">
        <v>647</v>
      </c>
      <c r="E181" s="105" t="s">
        <v>744</v>
      </c>
      <c r="F181" s="51"/>
      <c r="G181" s="51"/>
      <c r="H181" s="51"/>
      <c r="I181" s="51"/>
      <c r="J181" s="51"/>
      <c r="K181" s="51"/>
      <c r="L181" s="51"/>
      <c r="M181" s="51"/>
      <c r="N181" s="51"/>
      <c r="O181" s="51"/>
      <c r="P181" s="51" t="s">
        <v>744</v>
      </c>
      <c r="Q181" s="51"/>
      <c r="R181" s="51"/>
      <c r="S181" s="51"/>
      <c r="T181" s="106"/>
    </row>
    <row r="182" spans="1:20" ht="29" hidden="1" x14ac:dyDescent="0.35">
      <c r="A182" s="52">
        <v>1</v>
      </c>
      <c r="B182" s="51">
        <v>5</v>
      </c>
      <c r="C182" s="99" t="s">
        <v>231</v>
      </c>
      <c r="D182" s="109" t="s">
        <v>649</v>
      </c>
      <c r="E182" s="105"/>
      <c r="F182" s="51"/>
      <c r="G182" s="51"/>
      <c r="H182" s="51"/>
      <c r="I182" s="51"/>
      <c r="J182" s="51"/>
      <c r="K182" s="51"/>
      <c r="L182" s="51"/>
      <c r="M182" s="51"/>
      <c r="N182" s="51"/>
      <c r="O182" s="51"/>
      <c r="P182" s="51"/>
      <c r="Q182" s="51"/>
      <c r="R182" s="51"/>
      <c r="S182" s="51"/>
      <c r="T182" s="106"/>
    </row>
    <row r="183" spans="1:20" ht="29" hidden="1" x14ac:dyDescent="0.35">
      <c r="A183" s="52">
        <v>1</v>
      </c>
      <c r="B183" s="51">
        <v>5</v>
      </c>
      <c r="C183" s="99" t="s">
        <v>231</v>
      </c>
      <c r="D183" s="109" t="s">
        <v>650</v>
      </c>
      <c r="E183" s="105"/>
      <c r="F183" s="51"/>
      <c r="G183" s="51"/>
      <c r="H183" s="51"/>
      <c r="I183" s="51"/>
      <c r="J183" s="51"/>
      <c r="K183" s="51"/>
      <c r="L183" s="51" t="s">
        <v>744</v>
      </c>
      <c r="M183" s="51"/>
      <c r="N183" s="51"/>
      <c r="O183" s="51"/>
      <c r="P183" s="51"/>
      <c r="Q183" s="51"/>
      <c r="R183" s="51"/>
      <c r="S183" s="51"/>
      <c r="T183" s="106"/>
    </row>
    <row r="184" spans="1:20" ht="29" hidden="1" x14ac:dyDescent="0.35">
      <c r="A184" s="52">
        <v>1</v>
      </c>
      <c r="B184" s="51">
        <v>5</v>
      </c>
      <c r="C184" s="99" t="s">
        <v>231</v>
      </c>
      <c r="D184" s="109" t="s">
        <v>651</v>
      </c>
      <c r="E184" s="105" t="s">
        <v>744</v>
      </c>
      <c r="F184" s="51"/>
      <c r="G184" s="51"/>
      <c r="H184" s="51"/>
      <c r="I184" s="51"/>
      <c r="J184" s="51"/>
      <c r="K184" s="51" t="s">
        <v>744</v>
      </c>
      <c r="L184" s="51" t="s">
        <v>744</v>
      </c>
      <c r="M184" s="51"/>
      <c r="N184" s="51"/>
      <c r="O184" s="51"/>
      <c r="P184" s="51" t="s">
        <v>744</v>
      </c>
      <c r="Q184" s="51"/>
      <c r="R184" s="51"/>
      <c r="S184" s="51"/>
      <c r="T184" s="106"/>
    </row>
    <row r="185" spans="1:20" ht="29" hidden="1" x14ac:dyDescent="0.35">
      <c r="A185" s="52">
        <v>1</v>
      </c>
      <c r="B185" s="51">
        <v>5</v>
      </c>
      <c r="C185" s="99" t="s">
        <v>231</v>
      </c>
      <c r="D185" s="109" t="s">
        <v>652</v>
      </c>
      <c r="E185" s="105"/>
      <c r="F185" s="51"/>
      <c r="G185" s="51"/>
      <c r="H185" s="51" t="s">
        <v>744</v>
      </c>
      <c r="I185" s="51"/>
      <c r="J185" s="51"/>
      <c r="K185" s="51"/>
      <c r="L185" s="51" t="s">
        <v>744</v>
      </c>
      <c r="M185" s="51"/>
      <c r="N185" s="51"/>
      <c r="O185" s="51"/>
      <c r="P185" s="51" t="s">
        <v>744</v>
      </c>
      <c r="Q185" s="51"/>
      <c r="R185" s="51"/>
      <c r="S185" s="51"/>
      <c r="T185" s="106"/>
    </row>
    <row r="186" spans="1:20" ht="58" x14ac:dyDescent="0.35">
      <c r="A186" s="52">
        <v>1</v>
      </c>
      <c r="B186" s="51">
        <v>5</v>
      </c>
      <c r="C186" s="99" t="s">
        <v>231</v>
      </c>
      <c r="D186" s="109" t="s">
        <v>653</v>
      </c>
      <c r="E186" s="105" t="s">
        <v>744</v>
      </c>
      <c r="F186" s="51"/>
      <c r="G186" s="51"/>
      <c r="H186" s="51"/>
      <c r="I186" s="51"/>
      <c r="J186" s="51" t="s">
        <v>744</v>
      </c>
      <c r="K186" s="51"/>
      <c r="L186" s="51"/>
      <c r="M186" s="51"/>
      <c r="N186" s="51" t="s">
        <v>744</v>
      </c>
      <c r="O186" s="51"/>
      <c r="P186" s="51"/>
      <c r="Q186" s="51"/>
      <c r="R186" s="51" t="s">
        <v>744</v>
      </c>
      <c r="S186" s="51"/>
      <c r="T186" s="106" t="s">
        <v>744</v>
      </c>
    </row>
    <row r="187" spans="1:20" ht="29" x14ac:dyDescent="0.35">
      <c r="A187" s="52">
        <v>1</v>
      </c>
      <c r="B187" s="51">
        <v>5</v>
      </c>
      <c r="C187" s="99" t="s">
        <v>231</v>
      </c>
      <c r="D187" s="109" t="s">
        <v>654</v>
      </c>
      <c r="E187" s="105"/>
      <c r="F187" s="51"/>
      <c r="G187" s="51"/>
      <c r="H187" s="51" t="s">
        <v>744</v>
      </c>
      <c r="I187" s="51"/>
      <c r="J187" s="51" t="s">
        <v>744</v>
      </c>
      <c r="K187" s="51"/>
      <c r="L187" s="51" t="s">
        <v>744</v>
      </c>
      <c r="M187" s="51"/>
      <c r="N187" s="51"/>
      <c r="O187" s="51"/>
      <c r="P187" s="51"/>
      <c r="Q187" s="51"/>
      <c r="R187" s="51" t="s">
        <v>744</v>
      </c>
      <c r="S187" s="51"/>
      <c r="T187" s="106"/>
    </row>
    <row r="188" spans="1:20" ht="29" hidden="1" x14ac:dyDescent="0.35">
      <c r="A188" s="52">
        <v>1</v>
      </c>
      <c r="B188" s="51">
        <v>5</v>
      </c>
      <c r="C188" s="99" t="s">
        <v>655</v>
      </c>
      <c r="D188" s="109" t="s">
        <v>656</v>
      </c>
      <c r="E188" s="105"/>
      <c r="F188" s="51"/>
      <c r="G188" s="51"/>
      <c r="H188" s="51" t="s">
        <v>744</v>
      </c>
      <c r="I188" s="51"/>
      <c r="J188" s="51" t="s">
        <v>744</v>
      </c>
      <c r="K188" s="51"/>
      <c r="L188" s="51" t="s">
        <v>744</v>
      </c>
      <c r="M188" s="51"/>
      <c r="N188" s="51"/>
      <c r="O188" s="51"/>
      <c r="P188" s="51"/>
      <c r="Q188" s="51"/>
      <c r="R188" s="51"/>
      <c r="S188" s="51"/>
      <c r="T188" s="106"/>
    </row>
    <row r="189" spans="1:20" ht="29" x14ac:dyDescent="0.35">
      <c r="A189" s="52">
        <v>1</v>
      </c>
      <c r="B189" s="51">
        <v>5</v>
      </c>
      <c r="C189" s="99" t="s">
        <v>655</v>
      </c>
      <c r="D189" s="109" t="s">
        <v>657</v>
      </c>
      <c r="E189" s="105"/>
      <c r="F189" s="51"/>
      <c r="G189" s="51"/>
      <c r="H189" s="51" t="s">
        <v>744</v>
      </c>
      <c r="I189" s="51"/>
      <c r="J189" s="51" t="s">
        <v>744</v>
      </c>
      <c r="K189" s="51"/>
      <c r="L189" s="51" t="s">
        <v>744</v>
      </c>
      <c r="M189" s="51"/>
      <c r="N189" s="51"/>
      <c r="O189" s="51"/>
      <c r="P189" s="51"/>
      <c r="Q189" s="51"/>
      <c r="R189" s="51" t="s">
        <v>744</v>
      </c>
      <c r="S189" s="51"/>
      <c r="T189" s="106"/>
    </row>
    <row r="190" spans="1:20" ht="29" x14ac:dyDescent="0.35">
      <c r="A190" s="52">
        <v>1</v>
      </c>
      <c r="B190" s="51">
        <v>5</v>
      </c>
      <c r="C190" s="99" t="s">
        <v>655</v>
      </c>
      <c r="D190" s="109" t="s">
        <v>658</v>
      </c>
      <c r="E190" s="105" t="s">
        <v>744</v>
      </c>
      <c r="F190" s="51"/>
      <c r="G190" s="51" t="s">
        <v>744</v>
      </c>
      <c r="H190" s="51" t="s">
        <v>744</v>
      </c>
      <c r="I190" s="51"/>
      <c r="J190" s="51"/>
      <c r="K190" s="51" t="s">
        <v>744</v>
      </c>
      <c r="L190" s="51"/>
      <c r="M190" s="51"/>
      <c r="N190" s="51"/>
      <c r="O190" s="51"/>
      <c r="P190" s="51"/>
      <c r="Q190" s="51"/>
      <c r="R190" s="51" t="s">
        <v>744</v>
      </c>
      <c r="S190" s="51"/>
      <c r="T190" s="106"/>
    </row>
    <row r="191" spans="1:20" ht="29" hidden="1" x14ac:dyDescent="0.35">
      <c r="A191" s="52">
        <v>1</v>
      </c>
      <c r="B191" s="51">
        <v>5</v>
      </c>
      <c r="C191" s="99" t="s">
        <v>655</v>
      </c>
      <c r="D191" s="109" t="s">
        <v>659</v>
      </c>
      <c r="E191" s="105"/>
      <c r="F191" s="51"/>
      <c r="G191" s="51"/>
      <c r="H191" s="51"/>
      <c r="I191" s="51"/>
      <c r="J191" s="51" t="s">
        <v>744</v>
      </c>
      <c r="K191" s="51"/>
      <c r="L191" s="51"/>
      <c r="M191" s="51"/>
      <c r="N191" s="51"/>
      <c r="O191" s="51"/>
      <c r="P191" s="51"/>
      <c r="Q191" s="51"/>
      <c r="R191" s="51"/>
      <c r="S191" s="51"/>
      <c r="T191" s="106"/>
    </row>
    <row r="192" spans="1:20" ht="58" x14ac:dyDescent="0.35">
      <c r="A192" s="52">
        <v>1</v>
      </c>
      <c r="B192" s="51">
        <v>5</v>
      </c>
      <c r="C192" s="99" t="s">
        <v>655</v>
      </c>
      <c r="D192" s="109" t="s">
        <v>660</v>
      </c>
      <c r="E192" s="105" t="s">
        <v>744</v>
      </c>
      <c r="F192" s="51"/>
      <c r="G192" s="51"/>
      <c r="H192" s="51" t="s">
        <v>744</v>
      </c>
      <c r="I192" s="51"/>
      <c r="J192" s="51" t="s">
        <v>744</v>
      </c>
      <c r="K192" s="51"/>
      <c r="L192" s="51" t="s">
        <v>744</v>
      </c>
      <c r="M192" s="51"/>
      <c r="N192" s="51"/>
      <c r="O192" s="51"/>
      <c r="P192" s="51"/>
      <c r="Q192" s="51"/>
      <c r="R192" s="51" t="s">
        <v>744</v>
      </c>
      <c r="S192" s="51"/>
      <c r="T192" s="106"/>
    </row>
    <row r="193" spans="1:20" ht="29" x14ac:dyDescent="0.35">
      <c r="A193" s="52">
        <v>1</v>
      </c>
      <c r="B193" s="51">
        <v>5</v>
      </c>
      <c r="C193" s="99" t="s">
        <v>655</v>
      </c>
      <c r="D193" s="109" t="s">
        <v>661</v>
      </c>
      <c r="E193" s="105"/>
      <c r="F193" s="51"/>
      <c r="G193" s="51"/>
      <c r="H193" s="51" t="s">
        <v>744</v>
      </c>
      <c r="I193" s="51"/>
      <c r="J193" s="51" t="s">
        <v>744</v>
      </c>
      <c r="K193" s="51"/>
      <c r="L193" s="51"/>
      <c r="M193" s="51"/>
      <c r="N193" s="51"/>
      <c r="O193" s="51"/>
      <c r="P193" s="51"/>
      <c r="Q193" s="51"/>
      <c r="R193" s="51" t="s">
        <v>744</v>
      </c>
      <c r="S193" s="51"/>
      <c r="T193" s="106"/>
    </row>
    <row r="194" spans="1:20" ht="29" x14ac:dyDescent="0.35">
      <c r="A194" s="52">
        <v>1</v>
      </c>
      <c r="B194" s="51">
        <v>5</v>
      </c>
      <c r="C194" s="99" t="s">
        <v>655</v>
      </c>
      <c r="D194" s="109" t="s">
        <v>662</v>
      </c>
      <c r="E194" s="105"/>
      <c r="F194" s="51"/>
      <c r="G194" s="51"/>
      <c r="H194" s="51"/>
      <c r="I194" s="51"/>
      <c r="J194" s="51"/>
      <c r="K194" s="51"/>
      <c r="L194" s="51" t="s">
        <v>744</v>
      </c>
      <c r="M194" s="51"/>
      <c r="N194" s="51" t="s">
        <v>744</v>
      </c>
      <c r="O194" s="51" t="s">
        <v>744</v>
      </c>
      <c r="P194" s="51"/>
      <c r="Q194" s="51"/>
      <c r="R194" s="51" t="s">
        <v>744</v>
      </c>
      <c r="S194" s="51"/>
      <c r="T194" s="106"/>
    </row>
    <row r="195" spans="1:20" ht="29" hidden="1" x14ac:dyDescent="0.35">
      <c r="A195" s="52">
        <v>1</v>
      </c>
      <c r="B195" s="51">
        <v>5</v>
      </c>
      <c r="C195" s="99" t="s">
        <v>238</v>
      </c>
      <c r="D195" s="109" t="s">
        <v>663</v>
      </c>
      <c r="E195" s="105" t="s">
        <v>744</v>
      </c>
      <c r="F195" s="51"/>
      <c r="G195" s="51"/>
      <c r="H195" s="51"/>
      <c r="I195" s="51"/>
      <c r="J195" s="51"/>
      <c r="K195" s="51"/>
      <c r="L195" s="51"/>
      <c r="M195" s="51"/>
      <c r="N195" s="51" t="s">
        <v>744</v>
      </c>
      <c r="O195" s="51"/>
      <c r="P195" s="51"/>
      <c r="Q195" s="51" t="s">
        <v>744</v>
      </c>
      <c r="R195" s="51"/>
      <c r="S195" s="51"/>
      <c r="T195" s="106"/>
    </row>
    <row r="196" spans="1:20" x14ac:dyDescent="0.35">
      <c r="A196" s="52">
        <v>1</v>
      </c>
      <c r="B196" s="51">
        <v>5</v>
      </c>
      <c r="C196" s="99" t="s">
        <v>238</v>
      </c>
      <c r="D196" s="109" t="s">
        <v>664</v>
      </c>
      <c r="E196" s="105" t="s">
        <v>744</v>
      </c>
      <c r="F196" s="51"/>
      <c r="G196" s="51"/>
      <c r="H196" s="51"/>
      <c r="I196" s="51"/>
      <c r="J196" s="51" t="s">
        <v>744</v>
      </c>
      <c r="K196" s="51"/>
      <c r="L196" s="51" t="s">
        <v>744</v>
      </c>
      <c r="M196" s="51"/>
      <c r="N196" s="51"/>
      <c r="O196" s="51"/>
      <c r="P196" s="51" t="s">
        <v>744</v>
      </c>
      <c r="Q196" s="51"/>
      <c r="R196" s="51" t="s">
        <v>744</v>
      </c>
      <c r="S196" s="51"/>
      <c r="T196" s="106"/>
    </row>
    <row r="197" spans="1:20" x14ac:dyDescent="0.35">
      <c r="A197" s="52">
        <v>1</v>
      </c>
      <c r="B197" s="51">
        <v>5</v>
      </c>
      <c r="C197" s="99" t="s">
        <v>238</v>
      </c>
      <c r="D197" s="109" t="s">
        <v>665</v>
      </c>
      <c r="E197" s="105" t="s">
        <v>744</v>
      </c>
      <c r="F197" s="51"/>
      <c r="G197" s="51"/>
      <c r="H197" s="51" t="s">
        <v>744</v>
      </c>
      <c r="I197" s="51"/>
      <c r="J197" s="51"/>
      <c r="K197" s="51"/>
      <c r="L197" s="51"/>
      <c r="M197" s="51"/>
      <c r="N197" s="51"/>
      <c r="O197" s="51"/>
      <c r="P197" s="51" t="s">
        <v>744</v>
      </c>
      <c r="Q197" s="51"/>
      <c r="R197" s="51" t="s">
        <v>744</v>
      </c>
      <c r="S197" s="51"/>
      <c r="T197" s="106"/>
    </row>
    <row r="198" spans="1:20" ht="29" x14ac:dyDescent="0.35">
      <c r="A198" s="52">
        <v>1</v>
      </c>
      <c r="B198" s="51">
        <v>5</v>
      </c>
      <c r="C198" s="99" t="s">
        <v>238</v>
      </c>
      <c r="D198" s="109" t="s">
        <v>666</v>
      </c>
      <c r="E198" s="105" t="s">
        <v>744</v>
      </c>
      <c r="F198" s="51"/>
      <c r="G198" s="51"/>
      <c r="H198" s="51" t="s">
        <v>744</v>
      </c>
      <c r="I198" s="51"/>
      <c r="J198" s="51" t="s">
        <v>744</v>
      </c>
      <c r="K198" s="51"/>
      <c r="L198" s="51" t="s">
        <v>744</v>
      </c>
      <c r="M198" s="51"/>
      <c r="N198" s="51"/>
      <c r="O198" s="51"/>
      <c r="P198" s="51" t="s">
        <v>744</v>
      </c>
      <c r="Q198" s="51"/>
      <c r="R198" s="51" t="s">
        <v>744</v>
      </c>
      <c r="S198" s="51"/>
      <c r="T198" s="106"/>
    </row>
    <row r="199" spans="1:20" ht="43.5" x14ac:dyDescent="0.35">
      <c r="A199" s="52">
        <v>1</v>
      </c>
      <c r="B199" s="51">
        <v>5</v>
      </c>
      <c r="C199" s="99" t="s">
        <v>238</v>
      </c>
      <c r="D199" s="109" t="s">
        <v>667</v>
      </c>
      <c r="E199" s="105" t="s">
        <v>744</v>
      </c>
      <c r="F199" s="51"/>
      <c r="G199" s="51"/>
      <c r="H199" s="51" t="s">
        <v>744</v>
      </c>
      <c r="I199" s="51"/>
      <c r="J199" s="51" t="s">
        <v>744</v>
      </c>
      <c r="K199" s="51"/>
      <c r="L199" s="51"/>
      <c r="M199" s="51"/>
      <c r="N199" s="51"/>
      <c r="O199" s="51"/>
      <c r="P199" s="51"/>
      <c r="Q199" s="51"/>
      <c r="R199" s="51" t="s">
        <v>744</v>
      </c>
      <c r="S199" s="51"/>
      <c r="T199" s="106"/>
    </row>
    <row r="200" spans="1:20" ht="29" x14ac:dyDescent="0.35">
      <c r="A200" s="52">
        <v>1</v>
      </c>
      <c r="B200" s="51">
        <v>5</v>
      </c>
      <c r="C200" s="99" t="s">
        <v>238</v>
      </c>
      <c r="D200" s="109" t="s">
        <v>668</v>
      </c>
      <c r="E200" s="105"/>
      <c r="F200" s="51"/>
      <c r="G200" s="51"/>
      <c r="H200" s="51"/>
      <c r="I200" s="51"/>
      <c r="J200" s="51"/>
      <c r="K200" s="51"/>
      <c r="L200" s="51"/>
      <c r="M200" s="51"/>
      <c r="N200" s="51" t="s">
        <v>744</v>
      </c>
      <c r="O200" s="51"/>
      <c r="P200" s="51"/>
      <c r="Q200" s="51"/>
      <c r="R200" s="51" t="s">
        <v>744</v>
      </c>
      <c r="S200" s="51"/>
      <c r="T200" s="106" t="s">
        <v>744</v>
      </c>
    </row>
    <row r="201" spans="1:20" ht="29" hidden="1" x14ac:dyDescent="0.35">
      <c r="A201" s="52">
        <v>1</v>
      </c>
      <c r="B201" s="51">
        <v>5</v>
      </c>
      <c r="C201" s="99" t="s">
        <v>238</v>
      </c>
      <c r="D201" s="109" t="s">
        <v>669</v>
      </c>
      <c r="E201" s="105"/>
      <c r="F201" s="51"/>
      <c r="G201" s="51"/>
      <c r="H201" s="51" t="s">
        <v>744</v>
      </c>
      <c r="I201" s="51"/>
      <c r="J201" s="51" t="s">
        <v>744</v>
      </c>
      <c r="K201" s="51"/>
      <c r="L201" s="51"/>
      <c r="M201" s="51"/>
      <c r="N201" s="51"/>
      <c r="O201" s="51"/>
      <c r="P201" s="51"/>
      <c r="Q201" s="51"/>
      <c r="R201" s="51"/>
      <c r="S201" s="51"/>
      <c r="T201" s="106"/>
    </row>
    <row r="202" spans="1:20" hidden="1" x14ac:dyDescent="0.35">
      <c r="A202" s="52">
        <v>1</v>
      </c>
      <c r="B202" s="51">
        <v>5</v>
      </c>
      <c r="C202" s="99" t="s">
        <v>230</v>
      </c>
      <c r="D202" s="109" t="s">
        <v>670</v>
      </c>
      <c r="E202" s="105"/>
      <c r="F202" s="51"/>
      <c r="G202" s="51"/>
      <c r="H202" s="51"/>
      <c r="I202" s="51"/>
      <c r="J202" s="51" t="s">
        <v>744</v>
      </c>
      <c r="K202" s="51"/>
      <c r="L202" s="51"/>
      <c r="M202" s="51"/>
      <c r="N202" s="51"/>
      <c r="O202" s="51"/>
      <c r="P202" s="51"/>
      <c r="Q202" s="51"/>
      <c r="R202" s="51"/>
      <c r="S202" s="51"/>
      <c r="T202" s="106"/>
    </row>
    <row r="203" spans="1:20" hidden="1" x14ac:dyDescent="0.35">
      <c r="A203" s="52">
        <v>1</v>
      </c>
      <c r="B203" s="51">
        <v>5</v>
      </c>
      <c r="C203" s="99" t="s">
        <v>230</v>
      </c>
      <c r="D203" s="109" t="s">
        <v>671</v>
      </c>
      <c r="E203" s="105"/>
      <c r="F203" s="51"/>
      <c r="G203" s="51" t="s">
        <v>744</v>
      </c>
      <c r="H203" s="51"/>
      <c r="I203" s="51"/>
      <c r="J203" s="51"/>
      <c r="K203" s="51"/>
      <c r="L203" s="51"/>
      <c r="M203" s="51"/>
      <c r="N203" s="51"/>
      <c r="O203" s="51"/>
      <c r="P203" s="51"/>
      <c r="Q203" s="51"/>
      <c r="R203" s="51"/>
      <c r="S203" s="51" t="s">
        <v>744</v>
      </c>
      <c r="T203" s="106"/>
    </row>
    <row r="204" spans="1:20" x14ac:dyDescent="0.35">
      <c r="A204" s="52">
        <v>1</v>
      </c>
      <c r="B204" s="51">
        <v>5</v>
      </c>
      <c r="C204" s="99" t="s">
        <v>230</v>
      </c>
      <c r="D204" s="109" t="s">
        <v>672</v>
      </c>
      <c r="E204" s="105"/>
      <c r="F204" s="51"/>
      <c r="G204" s="51"/>
      <c r="H204" s="51" t="s">
        <v>744</v>
      </c>
      <c r="I204" s="51"/>
      <c r="J204" s="51" t="s">
        <v>744</v>
      </c>
      <c r="K204" s="51"/>
      <c r="L204" s="51"/>
      <c r="M204" s="51"/>
      <c r="N204" s="51"/>
      <c r="O204" s="51"/>
      <c r="P204" s="51"/>
      <c r="Q204" s="51"/>
      <c r="R204" s="51" t="s">
        <v>744</v>
      </c>
      <c r="S204" s="51"/>
      <c r="T204" s="106"/>
    </row>
    <row r="205" spans="1:20" ht="29" x14ac:dyDescent="0.35">
      <c r="A205" s="52">
        <v>1</v>
      </c>
      <c r="B205" s="51">
        <v>5</v>
      </c>
      <c r="C205" s="99" t="s">
        <v>230</v>
      </c>
      <c r="D205" s="109" t="s">
        <v>673</v>
      </c>
      <c r="E205" s="105"/>
      <c r="F205" s="51"/>
      <c r="G205" s="51"/>
      <c r="H205" s="51" t="s">
        <v>744</v>
      </c>
      <c r="I205" s="51"/>
      <c r="J205" s="51" t="s">
        <v>744</v>
      </c>
      <c r="K205" s="51"/>
      <c r="L205" s="51"/>
      <c r="M205" s="51"/>
      <c r="N205" s="51"/>
      <c r="O205" s="51"/>
      <c r="P205" s="51"/>
      <c r="Q205" s="51"/>
      <c r="R205" s="51" t="s">
        <v>744</v>
      </c>
      <c r="S205" s="51"/>
      <c r="T205" s="106"/>
    </row>
    <row r="206" spans="1:20" hidden="1" x14ac:dyDescent="0.35">
      <c r="A206" s="52">
        <v>1</v>
      </c>
      <c r="B206" s="51">
        <v>5</v>
      </c>
      <c r="C206" s="99" t="s">
        <v>230</v>
      </c>
      <c r="D206" s="109" t="s">
        <v>674</v>
      </c>
      <c r="E206" s="105" t="s">
        <v>744</v>
      </c>
      <c r="F206" s="51"/>
      <c r="G206" s="51"/>
      <c r="H206" s="51"/>
      <c r="I206" s="51"/>
      <c r="J206" s="51"/>
      <c r="K206" s="51"/>
      <c r="L206" s="51"/>
      <c r="M206" s="51"/>
      <c r="N206" s="51"/>
      <c r="O206" s="51"/>
      <c r="P206" s="51" t="s">
        <v>744</v>
      </c>
      <c r="Q206" s="51"/>
      <c r="R206" s="51"/>
      <c r="S206" s="51"/>
      <c r="T206" s="106"/>
    </row>
    <row r="207" spans="1:20" hidden="1" x14ac:dyDescent="0.35">
      <c r="A207" s="52">
        <v>1</v>
      </c>
      <c r="B207" s="51">
        <v>5</v>
      </c>
      <c r="C207" s="99" t="s">
        <v>230</v>
      </c>
      <c r="D207" s="109" t="s">
        <v>675</v>
      </c>
      <c r="E207" s="105" t="s">
        <v>744</v>
      </c>
      <c r="F207" s="51"/>
      <c r="G207" s="51"/>
      <c r="H207" s="51"/>
      <c r="I207" s="51" t="s">
        <v>744</v>
      </c>
      <c r="J207" s="51"/>
      <c r="K207" s="51"/>
      <c r="L207" s="51"/>
      <c r="M207" s="51"/>
      <c r="N207" s="51"/>
      <c r="O207" s="51"/>
      <c r="P207" s="51"/>
      <c r="Q207" s="51"/>
      <c r="R207" s="51"/>
      <c r="S207" s="51"/>
      <c r="T207" s="106"/>
    </row>
    <row r="208" spans="1:20" ht="29" hidden="1" x14ac:dyDescent="0.35">
      <c r="A208" s="52">
        <v>1</v>
      </c>
      <c r="B208" s="51">
        <v>5</v>
      </c>
      <c r="C208" s="99" t="s">
        <v>230</v>
      </c>
      <c r="D208" s="109" t="s">
        <v>676</v>
      </c>
      <c r="E208" s="105"/>
      <c r="F208" s="51"/>
      <c r="G208" s="51"/>
      <c r="H208" s="51" t="s">
        <v>744</v>
      </c>
      <c r="I208" s="51"/>
      <c r="J208" s="51"/>
      <c r="K208" s="51"/>
      <c r="L208" s="51"/>
      <c r="M208" s="51"/>
      <c r="N208" s="51" t="s">
        <v>744</v>
      </c>
      <c r="O208" s="51" t="s">
        <v>744</v>
      </c>
      <c r="P208" s="51"/>
      <c r="Q208" s="51"/>
      <c r="R208" s="51"/>
      <c r="S208" s="51"/>
      <c r="T208" s="106"/>
    </row>
    <row r="209" spans="1:20" hidden="1" x14ac:dyDescent="0.35">
      <c r="A209" s="52">
        <v>1</v>
      </c>
      <c r="B209" s="51">
        <v>5</v>
      </c>
      <c r="C209" s="99" t="s">
        <v>45</v>
      </c>
      <c r="D209" s="109" t="s">
        <v>677</v>
      </c>
      <c r="E209" s="105" t="s">
        <v>745</v>
      </c>
      <c r="F209" s="51"/>
      <c r="G209" s="51"/>
      <c r="H209" s="51"/>
      <c r="I209" s="51"/>
      <c r="J209" s="51"/>
      <c r="K209" s="51"/>
      <c r="L209" s="51"/>
      <c r="M209" s="51"/>
      <c r="N209" s="51"/>
      <c r="O209" s="51"/>
      <c r="P209" s="51" t="s">
        <v>744</v>
      </c>
      <c r="Q209" s="51"/>
      <c r="R209" s="51"/>
      <c r="S209" s="51"/>
      <c r="T209" s="106"/>
    </row>
    <row r="210" spans="1:20" hidden="1" x14ac:dyDescent="0.35">
      <c r="A210" s="52">
        <v>1</v>
      </c>
      <c r="B210" s="51">
        <v>5</v>
      </c>
      <c r="C210" s="99" t="s">
        <v>45</v>
      </c>
      <c r="D210" s="109" t="s">
        <v>678</v>
      </c>
      <c r="E210" s="105" t="s">
        <v>745</v>
      </c>
      <c r="F210" s="51"/>
      <c r="G210" s="51"/>
      <c r="H210" s="51"/>
      <c r="I210" s="51"/>
      <c r="J210" s="51"/>
      <c r="K210" s="51"/>
      <c r="L210" s="51"/>
      <c r="M210" s="51"/>
      <c r="N210" s="51"/>
      <c r="O210" s="51"/>
      <c r="P210" s="51"/>
      <c r="Q210" s="51" t="s">
        <v>744</v>
      </c>
      <c r="R210" s="51"/>
      <c r="S210" s="51"/>
      <c r="T210" s="106"/>
    </row>
    <row r="211" spans="1:20" hidden="1" x14ac:dyDescent="0.35">
      <c r="A211" s="52">
        <v>1</v>
      </c>
      <c r="B211" s="51">
        <v>5</v>
      </c>
      <c r="C211" s="99" t="s">
        <v>45</v>
      </c>
      <c r="D211" s="109" t="s">
        <v>679</v>
      </c>
      <c r="E211" s="105" t="s">
        <v>745</v>
      </c>
      <c r="F211" s="51"/>
      <c r="G211" s="51"/>
      <c r="H211" s="51"/>
      <c r="I211" s="51"/>
      <c r="J211" s="51"/>
      <c r="K211" s="51"/>
      <c r="L211" s="51"/>
      <c r="M211" s="51"/>
      <c r="N211" s="51"/>
      <c r="O211" s="51"/>
      <c r="P211" s="51"/>
      <c r="Q211" s="51"/>
      <c r="R211" s="51"/>
      <c r="S211" s="51"/>
      <c r="T211" s="106" t="s">
        <v>744</v>
      </c>
    </row>
    <row r="212" spans="1:20" ht="29" hidden="1" x14ac:dyDescent="0.35">
      <c r="A212" s="52">
        <v>1</v>
      </c>
      <c r="B212" s="51">
        <v>5</v>
      </c>
      <c r="C212" s="99" t="s">
        <v>45</v>
      </c>
      <c r="D212" s="109" t="s">
        <v>680</v>
      </c>
      <c r="E212" s="105" t="s">
        <v>745</v>
      </c>
      <c r="F212" s="51"/>
      <c r="G212" s="51"/>
      <c r="H212" s="51"/>
      <c r="I212" s="51"/>
      <c r="J212" s="51"/>
      <c r="K212" s="51"/>
      <c r="L212" s="51"/>
      <c r="M212" s="51"/>
      <c r="N212" s="51"/>
      <c r="O212" s="51"/>
      <c r="P212" s="51"/>
      <c r="Q212" s="51" t="s">
        <v>744</v>
      </c>
      <c r="R212" s="51"/>
      <c r="S212" s="51"/>
      <c r="T212" s="106"/>
    </row>
    <row r="213" spans="1:20" hidden="1" x14ac:dyDescent="0.35">
      <c r="A213" s="52">
        <v>1</v>
      </c>
      <c r="B213" s="51">
        <v>5</v>
      </c>
      <c r="C213" s="99" t="s">
        <v>45</v>
      </c>
      <c r="D213" s="109" t="s">
        <v>681</v>
      </c>
      <c r="E213" s="105" t="s">
        <v>745</v>
      </c>
      <c r="F213" s="51"/>
      <c r="G213" s="51"/>
      <c r="H213" s="51"/>
      <c r="I213" s="51"/>
      <c r="J213" s="51"/>
      <c r="K213" s="51"/>
      <c r="L213" s="51"/>
      <c r="M213" s="51"/>
      <c r="N213" s="51"/>
      <c r="O213" s="51"/>
      <c r="P213" s="51" t="s">
        <v>744</v>
      </c>
      <c r="Q213" s="51" t="s">
        <v>744</v>
      </c>
      <c r="R213" s="51"/>
      <c r="S213" s="51"/>
      <c r="T213" s="106"/>
    </row>
    <row r="214" spans="1:20" ht="58" x14ac:dyDescent="0.35">
      <c r="A214" s="52">
        <v>1</v>
      </c>
      <c r="B214" s="51">
        <v>5</v>
      </c>
      <c r="C214" s="99" t="s">
        <v>45</v>
      </c>
      <c r="D214" s="109" t="s">
        <v>682</v>
      </c>
      <c r="E214" s="105" t="s">
        <v>745</v>
      </c>
      <c r="F214" s="51"/>
      <c r="G214" s="51"/>
      <c r="H214" s="51" t="s">
        <v>744</v>
      </c>
      <c r="I214" s="51"/>
      <c r="J214" s="51"/>
      <c r="K214" s="51"/>
      <c r="L214" s="51" t="s">
        <v>744</v>
      </c>
      <c r="M214" s="51"/>
      <c r="N214" s="51"/>
      <c r="O214" s="51" t="s">
        <v>744</v>
      </c>
      <c r="P214" s="51" t="s">
        <v>744</v>
      </c>
      <c r="Q214" s="51"/>
      <c r="R214" s="51" t="s">
        <v>744</v>
      </c>
      <c r="S214" s="51"/>
      <c r="T214" s="106"/>
    </row>
    <row r="215" spans="1:20" hidden="1" x14ac:dyDescent="0.35">
      <c r="A215" s="52">
        <v>1</v>
      </c>
      <c r="B215" s="51">
        <v>5</v>
      </c>
      <c r="C215" s="99" t="s">
        <v>45</v>
      </c>
      <c r="D215" s="109" t="s">
        <v>683</v>
      </c>
      <c r="E215" s="105" t="s">
        <v>745</v>
      </c>
      <c r="F215" s="51"/>
      <c r="G215" s="51"/>
      <c r="H215" s="51"/>
      <c r="I215" s="51"/>
      <c r="J215" s="51"/>
      <c r="K215" s="51"/>
      <c r="L215" s="51"/>
      <c r="M215" s="51"/>
      <c r="N215" s="51"/>
      <c r="O215" s="51"/>
      <c r="P215" s="51" t="s">
        <v>744</v>
      </c>
      <c r="Q215" s="51"/>
      <c r="R215" s="51"/>
      <c r="S215" s="51"/>
      <c r="T215" s="106"/>
    </row>
    <row r="216" spans="1:20" hidden="1" x14ac:dyDescent="0.35">
      <c r="A216" s="52">
        <v>1</v>
      </c>
      <c r="B216" s="51">
        <v>5</v>
      </c>
      <c r="C216" s="99" t="s">
        <v>45</v>
      </c>
      <c r="D216" s="109" t="s">
        <v>600</v>
      </c>
      <c r="E216" s="105" t="s">
        <v>745</v>
      </c>
      <c r="F216" s="51"/>
      <c r="G216" s="51"/>
      <c r="H216" s="51"/>
      <c r="I216" s="51"/>
      <c r="J216" s="51"/>
      <c r="K216" s="51"/>
      <c r="L216" s="51"/>
      <c r="M216" s="51"/>
      <c r="N216" s="51"/>
      <c r="O216" s="51"/>
      <c r="P216" s="51"/>
      <c r="Q216" s="51" t="s">
        <v>744</v>
      </c>
      <c r="R216" s="51"/>
      <c r="S216" s="51"/>
      <c r="T216" s="106"/>
    </row>
    <row r="217" spans="1:20" hidden="1" x14ac:dyDescent="0.35">
      <c r="A217" s="52">
        <v>1</v>
      </c>
      <c r="B217" s="51">
        <v>5</v>
      </c>
      <c r="C217" s="99" t="s">
        <v>64</v>
      </c>
      <c r="D217" s="109" t="s">
        <v>684</v>
      </c>
      <c r="E217" s="105"/>
      <c r="F217" s="51" t="s">
        <v>745</v>
      </c>
      <c r="G217" s="51"/>
      <c r="H217" s="51"/>
      <c r="I217" s="51"/>
      <c r="J217" s="51"/>
      <c r="K217" s="51"/>
      <c r="L217" s="51"/>
      <c r="M217" s="51"/>
      <c r="N217" s="51"/>
      <c r="O217" s="51"/>
      <c r="P217" s="51"/>
      <c r="Q217" s="51"/>
      <c r="R217" s="51"/>
      <c r="S217" s="51" t="s">
        <v>744</v>
      </c>
      <c r="T217" s="106"/>
    </row>
    <row r="218" spans="1:20" hidden="1" x14ac:dyDescent="0.35">
      <c r="A218" s="52">
        <v>1</v>
      </c>
      <c r="B218" s="51">
        <v>5</v>
      </c>
      <c r="C218" s="99" t="s">
        <v>64</v>
      </c>
      <c r="D218" s="109" t="s">
        <v>685</v>
      </c>
      <c r="E218" s="105" t="s">
        <v>744</v>
      </c>
      <c r="F218" s="51" t="s">
        <v>745</v>
      </c>
      <c r="G218" s="51"/>
      <c r="H218" s="51"/>
      <c r="I218" s="51"/>
      <c r="J218" s="51"/>
      <c r="K218" s="51"/>
      <c r="L218" s="51"/>
      <c r="M218" s="51"/>
      <c r="N218" s="51"/>
      <c r="O218" s="51"/>
      <c r="P218" s="51"/>
      <c r="Q218" s="51"/>
      <c r="R218" s="51"/>
      <c r="S218" s="51"/>
      <c r="T218" s="106"/>
    </row>
    <row r="219" spans="1:20" ht="29" hidden="1" x14ac:dyDescent="0.35">
      <c r="A219" s="52">
        <v>1</v>
      </c>
      <c r="B219" s="51">
        <v>5</v>
      </c>
      <c r="C219" s="99" t="s">
        <v>67</v>
      </c>
      <c r="D219" s="109" t="s">
        <v>686</v>
      </c>
      <c r="E219" s="105" t="s">
        <v>744</v>
      </c>
      <c r="F219" s="51"/>
      <c r="G219" s="51"/>
      <c r="H219" s="51"/>
      <c r="I219" s="51"/>
      <c r="J219" s="51"/>
      <c r="K219" s="51"/>
      <c r="L219" s="51"/>
      <c r="M219" s="51"/>
      <c r="N219" s="51"/>
      <c r="O219" s="51"/>
      <c r="P219" s="51" t="s">
        <v>744</v>
      </c>
      <c r="Q219" s="51"/>
      <c r="R219" s="51"/>
      <c r="S219" s="51"/>
      <c r="T219" s="106"/>
    </row>
    <row r="220" spans="1:20" hidden="1" x14ac:dyDescent="0.35">
      <c r="A220" s="52">
        <v>1</v>
      </c>
      <c r="B220" s="51">
        <v>5</v>
      </c>
      <c r="C220" s="99" t="s">
        <v>67</v>
      </c>
      <c r="D220" s="109" t="s">
        <v>687</v>
      </c>
      <c r="E220" s="105" t="s">
        <v>744</v>
      </c>
      <c r="F220" s="51"/>
      <c r="G220" s="51"/>
      <c r="H220" s="51"/>
      <c r="I220" s="51"/>
      <c r="J220" s="51"/>
      <c r="K220" s="51"/>
      <c r="L220" s="51"/>
      <c r="M220" s="51"/>
      <c r="N220" s="51"/>
      <c r="O220" s="51"/>
      <c r="P220" s="51"/>
      <c r="Q220" s="51"/>
      <c r="R220" s="51"/>
      <c r="S220" s="51"/>
      <c r="T220" s="106"/>
    </row>
    <row r="221" spans="1:20" ht="29" hidden="1" x14ac:dyDescent="0.35">
      <c r="A221" s="52">
        <v>1</v>
      </c>
      <c r="B221" s="51">
        <v>5</v>
      </c>
      <c r="C221" s="99" t="s">
        <v>67</v>
      </c>
      <c r="D221" s="109" t="s">
        <v>688</v>
      </c>
      <c r="E221" s="105" t="s">
        <v>744</v>
      </c>
      <c r="F221" s="51"/>
      <c r="G221" s="51"/>
      <c r="H221" s="51"/>
      <c r="I221" s="51"/>
      <c r="J221" s="51"/>
      <c r="K221" s="51"/>
      <c r="L221" s="51"/>
      <c r="M221" s="51"/>
      <c r="N221" s="51"/>
      <c r="O221" s="51"/>
      <c r="P221" s="51"/>
      <c r="Q221" s="51"/>
      <c r="R221" s="51"/>
      <c r="S221" s="51"/>
      <c r="T221" s="106"/>
    </row>
    <row r="222" spans="1:20" hidden="1" x14ac:dyDescent="0.35">
      <c r="A222" s="52">
        <v>1</v>
      </c>
      <c r="B222" s="51">
        <v>5</v>
      </c>
      <c r="C222" s="99" t="s">
        <v>67</v>
      </c>
      <c r="D222" s="109" t="s">
        <v>689</v>
      </c>
      <c r="E222" s="105" t="s">
        <v>744</v>
      </c>
      <c r="F222" s="51"/>
      <c r="G222" s="51"/>
      <c r="H222" s="51"/>
      <c r="I222" s="51"/>
      <c r="J222" s="51"/>
      <c r="K222" s="51"/>
      <c r="L222" s="51"/>
      <c r="M222" s="51"/>
      <c r="N222" s="51"/>
      <c r="O222" s="51"/>
      <c r="P222" s="51"/>
      <c r="Q222" s="51"/>
      <c r="R222" s="51"/>
      <c r="S222" s="51"/>
      <c r="T222" s="106"/>
    </row>
    <row r="223" spans="1:20" ht="43.5" x14ac:dyDescent="0.35">
      <c r="A223" s="52">
        <v>1</v>
      </c>
      <c r="B223" s="51">
        <v>5</v>
      </c>
      <c r="C223" s="99" t="s">
        <v>67</v>
      </c>
      <c r="D223" s="109" t="s">
        <v>690</v>
      </c>
      <c r="E223" s="105" t="s">
        <v>744</v>
      </c>
      <c r="F223" s="51"/>
      <c r="G223" s="51"/>
      <c r="H223" s="51"/>
      <c r="I223" s="51"/>
      <c r="J223" s="51"/>
      <c r="K223" s="51"/>
      <c r="L223" s="51"/>
      <c r="M223" s="51"/>
      <c r="N223" s="51"/>
      <c r="O223" s="51"/>
      <c r="P223" s="51"/>
      <c r="Q223" s="51" t="s">
        <v>744</v>
      </c>
      <c r="R223" s="51" t="s">
        <v>744</v>
      </c>
      <c r="S223" s="51"/>
      <c r="T223" s="106"/>
    </row>
    <row r="224" spans="1:20" hidden="1" x14ac:dyDescent="0.35">
      <c r="A224" s="52">
        <v>2</v>
      </c>
      <c r="B224" s="51">
        <v>1</v>
      </c>
      <c r="C224" s="99" t="s">
        <v>11</v>
      </c>
      <c r="D224" s="109" t="s">
        <v>487</v>
      </c>
      <c r="E224" s="105" t="s">
        <v>744</v>
      </c>
      <c r="F224" s="51"/>
      <c r="G224" s="51"/>
      <c r="H224" s="51"/>
      <c r="I224" s="51"/>
      <c r="J224" s="51"/>
      <c r="K224" s="51" t="s">
        <v>744</v>
      </c>
      <c r="L224" s="51"/>
      <c r="M224" s="51"/>
      <c r="N224" s="51"/>
      <c r="O224" s="51"/>
      <c r="P224" s="51"/>
      <c r="Q224" s="51"/>
      <c r="R224" s="51"/>
      <c r="S224" s="51"/>
      <c r="T224" s="106"/>
    </row>
    <row r="225" spans="1:20" hidden="1" x14ac:dyDescent="0.35">
      <c r="A225" s="52">
        <v>2</v>
      </c>
      <c r="B225" s="51">
        <v>1</v>
      </c>
      <c r="C225" s="99" t="s">
        <v>11</v>
      </c>
      <c r="D225" s="109" t="s">
        <v>488</v>
      </c>
      <c r="E225" s="105" t="s">
        <v>744</v>
      </c>
      <c r="F225" s="51"/>
      <c r="G225" s="51"/>
      <c r="H225" s="51"/>
      <c r="I225" s="51"/>
      <c r="J225" s="51"/>
      <c r="K225" s="51" t="s">
        <v>744</v>
      </c>
      <c r="L225" s="51"/>
      <c r="M225" s="51"/>
      <c r="N225" s="51"/>
      <c r="O225" s="51"/>
      <c r="P225" s="51"/>
      <c r="Q225" s="51"/>
      <c r="R225" s="51"/>
      <c r="S225" s="51"/>
      <c r="T225" s="106"/>
    </row>
    <row r="226" spans="1:20" ht="29" hidden="1" x14ac:dyDescent="0.35">
      <c r="A226" s="52">
        <v>2</v>
      </c>
      <c r="B226" s="51">
        <v>1</v>
      </c>
      <c r="C226" s="99" t="s">
        <v>22</v>
      </c>
      <c r="D226" s="109" t="s">
        <v>489</v>
      </c>
      <c r="E226" s="105" t="s">
        <v>744</v>
      </c>
      <c r="F226" s="51"/>
      <c r="G226" s="51"/>
      <c r="H226" s="51"/>
      <c r="I226" s="51"/>
      <c r="J226" s="51" t="s">
        <v>744</v>
      </c>
      <c r="K226" s="51"/>
      <c r="L226" s="51"/>
      <c r="M226" s="51"/>
      <c r="N226" s="51"/>
      <c r="O226" s="51"/>
      <c r="P226" s="51"/>
      <c r="Q226" s="51"/>
      <c r="R226" s="51"/>
      <c r="S226" s="51"/>
      <c r="T226" s="106"/>
    </row>
    <row r="227" spans="1:20" ht="29" hidden="1" x14ac:dyDescent="0.35">
      <c r="A227" s="52">
        <v>2</v>
      </c>
      <c r="B227" s="51">
        <v>1</v>
      </c>
      <c r="C227" s="99" t="s">
        <v>22</v>
      </c>
      <c r="D227" s="109" t="s">
        <v>490</v>
      </c>
      <c r="E227" s="105" t="s">
        <v>744</v>
      </c>
      <c r="F227" s="51"/>
      <c r="G227" s="51"/>
      <c r="H227" s="51"/>
      <c r="I227" s="51"/>
      <c r="J227" s="51"/>
      <c r="K227" s="51"/>
      <c r="L227" s="51"/>
      <c r="M227" s="51"/>
      <c r="N227" s="51" t="s">
        <v>744</v>
      </c>
      <c r="O227" s="51"/>
      <c r="P227" s="51" t="s">
        <v>744</v>
      </c>
      <c r="Q227" s="51"/>
      <c r="R227" s="51"/>
      <c r="S227" s="51"/>
      <c r="T227" s="106" t="s">
        <v>744</v>
      </c>
    </row>
    <row r="228" spans="1:20" ht="29" hidden="1" x14ac:dyDescent="0.35">
      <c r="A228" s="52">
        <v>2</v>
      </c>
      <c r="B228" s="51">
        <v>1</v>
      </c>
      <c r="C228" s="99" t="s">
        <v>22</v>
      </c>
      <c r="D228" s="109" t="s">
        <v>491</v>
      </c>
      <c r="E228" s="105"/>
      <c r="F228" s="51"/>
      <c r="G228" s="51"/>
      <c r="H228" s="51"/>
      <c r="I228" s="51"/>
      <c r="J228" s="51" t="s">
        <v>744</v>
      </c>
      <c r="K228" s="51"/>
      <c r="L228" s="51"/>
      <c r="M228" s="51"/>
      <c r="N228" s="51" t="s">
        <v>744</v>
      </c>
      <c r="O228" s="51"/>
      <c r="P228" s="51"/>
      <c r="Q228" s="51"/>
      <c r="R228" s="51"/>
      <c r="S228" s="51"/>
      <c r="T228" s="106"/>
    </row>
    <row r="229" spans="1:20" ht="29" hidden="1" x14ac:dyDescent="0.35">
      <c r="A229" s="52">
        <v>2</v>
      </c>
      <c r="B229" s="51">
        <v>1</v>
      </c>
      <c r="C229" s="99" t="s">
        <v>22</v>
      </c>
      <c r="D229" s="109" t="s">
        <v>492</v>
      </c>
      <c r="E229" s="105"/>
      <c r="F229" s="51"/>
      <c r="G229" s="51"/>
      <c r="H229" s="51"/>
      <c r="I229" s="51"/>
      <c r="J229" s="51" t="s">
        <v>744</v>
      </c>
      <c r="K229" s="51"/>
      <c r="L229" s="51"/>
      <c r="M229" s="51"/>
      <c r="N229" s="51"/>
      <c r="O229" s="51"/>
      <c r="P229" s="51"/>
      <c r="Q229" s="51"/>
      <c r="R229" s="51"/>
      <c r="S229" s="51"/>
      <c r="T229" s="106"/>
    </row>
    <row r="230" spans="1:20" ht="29" x14ac:dyDescent="0.35">
      <c r="A230" s="52">
        <v>2</v>
      </c>
      <c r="B230" s="51">
        <v>1</v>
      </c>
      <c r="C230" s="99" t="s">
        <v>22</v>
      </c>
      <c r="D230" s="109" t="s">
        <v>493</v>
      </c>
      <c r="E230" s="105" t="s">
        <v>744</v>
      </c>
      <c r="F230" s="51"/>
      <c r="G230" s="51"/>
      <c r="H230" s="51" t="s">
        <v>744</v>
      </c>
      <c r="I230" s="51"/>
      <c r="J230" s="51"/>
      <c r="K230" s="51"/>
      <c r="L230" s="51" t="s">
        <v>744</v>
      </c>
      <c r="M230" s="51"/>
      <c r="N230" s="51" t="s">
        <v>744</v>
      </c>
      <c r="O230" s="51"/>
      <c r="P230" s="51"/>
      <c r="Q230" s="51"/>
      <c r="R230" s="51" t="s">
        <v>744</v>
      </c>
      <c r="S230" s="51"/>
      <c r="T230" s="106"/>
    </row>
    <row r="231" spans="1:20" hidden="1" x14ac:dyDescent="0.35">
      <c r="A231" s="52">
        <v>2</v>
      </c>
      <c r="B231" s="51">
        <v>1</v>
      </c>
      <c r="C231" s="99" t="s">
        <v>22</v>
      </c>
      <c r="D231" s="109" t="s">
        <v>494</v>
      </c>
      <c r="E231" s="105"/>
      <c r="F231" s="51"/>
      <c r="G231" s="51"/>
      <c r="H231" s="51"/>
      <c r="I231" s="51"/>
      <c r="J231" s="51"/>
      <c r="K231" s="51" t="s">
        <v>744</v>
      </c>
      <c r="L231" s="51"/>
      <c r="M231" s="51"/>
      <c r="N231" s="51"/>
      <c r="O231" s="51"/>
      <c r="P231" s="51" t="s">
        <v>744</v>
      </c>
      <c r="Q231" s="51"/>
      <c r="R231" s="51"/>
      <c r="S231" s="51"/>
      <c r="T231" s="106"/>
    </row>
    <row r="232" spans="1:20" hidden="1" x14ac:dyDescent="0.35">
      <c r="A232" s="52">
        <v>2</v>
      </c>
      <c r="B232" s="51">
        <v>1</v>
      </c>
      <c r="C232" s="99" t="s">
        <v>22</v>
      </c>
      <c r="D232" s="109" t="s">
        <v>495</v>
      </c>
      <c r="E232" s="105"/>
      <c r="F232" s="51"/>
      <c r="G232" s="51"/>
      <c r="H232" s="51"/>
      <c r="I232" s="51"/>
      <c r="J232" s="51"/>
      <c r="K232" s="51" t="s">
        <v>744</v>
      </c>
      <c r="L232" s="51"/>
      <c r="M232" s="51"/>
      <c r="N232" s="51"/>
      <c r="O232" s="51"/>
      <c r="P232" s="51" t="s">
        <v>744</v>
      </c>
      <c r="Q232" s="51"/>
      <c r="R232" s="51"/>
      <c r="S232" s="51"/>
      <c r="T232" s="106"/>
    </row>
    <row r="233" spans="1:20" hidden="1" x14ac:dyDescent="0.35">
      <c r="A233" s="52">
        <v>2</v>
      </c>
      <c r="B233" s="51">
        <v>1</v>
      </c>
      <c r="C233" s="99" t="s">
        <v>22</v>
      </c>
      <c r="D233" s="109" t="s">
        <v>496</v>
      </c>
      <c r="E233" s="105"/>
      <c r="F233" s="51"/>
      <c r="G233" s="51"/>
      <c r="H233" s="51"/>
      <c r="I233" s="51"/>
      <c r="J233" s="51"/>
      <c r="K233" s="51"/>
      <c r="L233" s="51"/>
      <c r="M233" s="51"/>
      <c r="N233" s="51"/>
      <c r="O233" s="51"/>
      <c r="P233" s="51"/>
      <c r="Q233" s="51"/>
      <c r="R233" s="51"/>
      <c r="S233" s="51"/>
      <c r="T233" s="106"/>
    </row>
    <row r="234" spans="1:20" x14ac:dyDescent="0.35">
      <c r="A234" s="52">
        <v>2</v>
      </c>
      <c r="B234" s="51">
        <v>1</v>
      </c>
      <c r="C234" s="99" t="s">
        <v>16</v>
      </c>
      <c r="D234" s="109" t="s">
        <v>497</v>
      </c>
      <c r="E234" s="105"/>
      <c r="F234" s="51"/>
      <c r="G234" s="51"/>
      <c r="H234" s="51"/>
      <c r="I234" s="51"/>
      <c r="J234" s="51"/>
      <c r="K234" s="51" t="s">
        <v>744</v>
      </c>
      <c r="L234" s="51"/>
      <c r="M234" s="51"/>
      <c r="N234" s="51"/>
      <c r="O234" s="51"/>
      <c r="P234" s="51"/>
      <c r="Q234" s="51"/>
      <c r="R234" s="51" t="s">
        <v>744</v>
      </c>
      <c r="S234" s="51"/>
      <c r="T234" s="106"/>
    </row>
    <row r="235" spans="1:20" ht="29" x14ac:dyDescent="0.35">
      <c r="A235" s="52">
        <v>2</v>
      </c>
      <c r="B235" s="51">
        <v>1</v>
      </c>
      <c r="C235" s="99" t="s">
        <v>16</v>
      </c>
      <c r="D235" s="109" t="s">
        <v>498</v>
      </c>
      <c r="E235" s="105" t="s">
        <v>744</v>
      </c>
      <c r="F235" s="51"/>
      <c r="G235" s="51"/>
      <c r="H235" s="51" t="s">
        <v>744</v>
      </c>
      <c r="I235" s="51"/>
      <c r="J235" s="51"/>
      <c r="K235" s="51"/>
      <c r="L235" s="51"/>
      <c r="M235" s="51"/>
      <c r="N235" s="51"/>
      <c r="O235" s="51" t="s">
        <v>744</v>
      </c>
      <c r="P235" s="51"/>
      <c r="Q235" s="51"/>
      <c r="R235" s="51" t="s">
        <v>744</v>
      </c>
      <c r="S235" s="51"/>
      <c r="T235" s="106"/>
    </row>
    <row r="236" spans="1:20" ht="29" hidden="1" x14ac:dyDescent="0.35">
      <c r="A236" s="52">
        <v>2</v>
      </c>
      <c r="B236" s="51">
        <v>1</v>
      </c>
      <c r="C236" s="99" t="s">
        <v>16</v>
      </c>
      <c r="D236" s="109" t="s">
        <v>499</v>
      </c>
      <c r="E236" s="105"/>
      <c r="F236" s="51"/>
      <c r="G236" s="51"/>
      <c r="H236" s="51"/>
      <c r="I236" s="51"/>
      <c r="J236" s="51"/>
      <c r="K236" s="51"/>
      <c r="L236" s="51" t="s">
        <v>744</v>
      </c>
      <c r="M236" s="51" t="s">
        <v>744</v>
      </c>
      <c r="N236" s="51" t="s">
        <v>744</v>
      </c>
      <c r="O236" s="51"/>
      <c r="P236" s="51"/>
      <c r="Q236" s="51"/>
      <c r="R236" s="51"/>
      <c r="S236" s="51"/>
      <c r="T236" s="106"/>
    </row>
    <row r="237" spans="1:20" ht="29" hidden="1" x14ac:dyDescent="0.35">
      <c r="A237" s="52">
        <v>2</v>
      </c>
      <c r="B237" s="51">
        <v>1</v>
      </c>
      <c r="C237" s="99" t="s">
        <v>16</v>
      </c>
      <c r="D237" s="109" t="s">
        <v>500</v>
      </c>
      <c r="E237" s="105"/>
      <c r="F237" s="51"/>
      <c r="G237" s="51"/>
      <c r="H237" s="51"/>
      <c r="I237" s="51"/>
      <c r="J237" s="51" t="s">
        <v>744</v>
      </c>
      <c r="K237" s="51"/>
      <c r="L237" s="51" t="s">
        <v>744</v>
      </c>
      <c r="M237" s="51"/>
      <c r="N237" s="51"/>
      <c r="O237" s="51"/>
      <c r="P237" s="51"/>
      <c r="Q237" s="51"/>
      <c r="R237" s="51"/>
      <c r="S237" s="51"/>
      <c r="T237" s="106"/>
    </row>
    <row r="238" spans="1:20" ht="29" hidden="1" x14ac:dyDescent="0.35">
      <c r="A238" s="52">
        <v>2</v>
      </c>
      <c r="B238" s="51">
        <v>1</v>
      </c>
      <c r="C238" s="99" t="s">
        <v>16</v>
      </c>
      <c r="D238" s="109" t="s">
        <v>501</v>
      </c>
      <c r="E238" s="105" t="s">
        <v>744</v>
      </c>
      <c r="F238" s="51"/>
      <c r="G238" s="51"/>
      <c r="H238" s="51"/>
      <c r="I238" s="51"/>
      <c r="J238" s="51" t="s">
        <v>744</v>
      </c>
      <c r="K238" s="51"/>
      <c r="L238" s="51"/>
      <c r="M238" s="51"/>
      <c r="N238" s="51"/>
      <c r="O238" s="51"/>
      <c r="P238" s="51" t="s">
        <v>744</v>
      </c>
      <c r="Q238" s="51"/>
      <c r="R238" s="51"/>
      <c r="S238" s="51"/>
      <c r="T238" s="106"/>
    </row>
    <row r="239" spans="1:20" ht="29" hidden="1" x14ac:dyDescent="0.35">
      <c r="A239" s="52">
        <v>2</v>
      </c>
      <c r="B239" s="51">
        <v>1</v>
      </c>
      <c r="C239" s="99" t="s">
        <v>16</v>
      </c>
      <c r="D239" s="109" t="s">
        <v>502</v>
      </c>
      <c r="E239" s="105"/>
      <c r="F239" s="51"/>
      <c r="G239" s="51"/>
      <c r="H239" s="51"/>
      <c r="I239" s="51"/>
      <c r="J239" s="51"/>
      <c r="K239" s="51"/>
      <c r="L239" s="51"/>
      <c r="M239" s="51" t="s">
        <v>744</v>
      </c>
      <c r="N239" s="51"/>
      <c r="O239" s="51"/>
      <c r="P239" s="51"/>
      <c r="Q239" s="51"/>
      <c r="R239" s="51"/>
      <c r="S239" s="51"/>
      <c r="T239" s="106"/>
    </row>
    <row r="240" spans="1:20" hidden="1" x14ac:dyDescent="0.35">
      <c r="A240" s="52">
        <v>2</v>
      </c>
      <c r="B240" s="51">
        <v>1</v>
      </c>
      <c r="C240" s="99" t="s">
        <v>16</v>
      </c>
      <c r="D240" s="109" t="s">
        <v>503</v>
      </c>
      <c r="E240" s="105"/>
      <c r="F240" s="51"/>
      <c r="G240" s="51"/>
      <c r="H240" s="51"/>
      <c r="I240" s="51"/>
      <c r="J240" s="51"/>
      <c r="K240" s="51"/>
      <c r="L240" s="51"/>
      <c r="M240" s="51"/>
      <c r="N240" s="51"/>
      <c r="O240" s="51"/>
      <c r="P240" s="51"/>
      <c r="Q240" s="51"/>
      <c r="R240" s="51"/>
      <c r="S240" s="51"/>
      <c r="T240" s="106"/>
    </row>
    <row r="241" spans="1:20" ht="29" x14ac:dyDescent="0.35">
      <c r="A241" s="52">
        <v>2</v>
      </c>
      <c r="B241" s="51">
        <v>1</v>
      </c>
      <c r="C241" s="99" t="s">
        <v>17</v>
      </c>
      <c r="D241" s="109" t="s">
        <v>504</v>
      </c>
      <c r="E241" s="105"/>
      <c r="F241" s="51"/>
      <c r="G241" s="51"/>
      <c r="H241" s="51"/>
      <c r="I241" s="51"/>
      <c r="J241" s="51"/>
      <c r="K241" s="51"/>
      <c r="L241" s="51" t="s">
        <v>744</v>
      </c>
      <c r="M241" s="51"/>
      <c r="N241" s="51" t="s">
        <v>744</v>
      </c>
      <c r="O241" s="51"/>
      <c r="P241" s="51"/>
      <c r="Q241" s="51"/>
      <c r="R241" s="51" t="s">
        <v>744</v>
      </c>
      <c r="S241" s="51"/>
      <c r="T241" s="106" t="s">
        <v>744</v>
      </c>
    </row>
    <row r="242" spans="1:20" ht="43.5" hidden="1" x14ac:dyDescent="0.35">
      <c r="A242" s="52">
        <v>2</v>
      </c>
      <c r="B242" s="51">
        <v>1</v>
      </c>
      <c r="C242" s="99" t="s">
        <v>17</v>
      </c>
      <c r="D242" s="109" t="s">
        <v>505</v>
      </c>
      <c r="E242" s="105" t="s">
        <v>744</v>
      </c>
      <c r="F242" s="51"/>
      <c r="G242" s="51"/>
      <c r="H242" s="51"/>
      <c r="I242" s="51" t="s">
        <v>744</v>
      </c>
      <c r="J242" s="51"/>
      <c r="K242" s="51"/>
      <c r="L242" s="51"/>
      <c r="M242" s="51" t="s">
        <v>744</v>
      </c>
      <c r="N242" s="51"/>
      <c r="O242" s="51"/>
      <c r="P242" s="51" t="s">
        <v>744</v>
      </c>
      <c r="Q242" s="51"/>
      <c r="R242" s="51"/>
      <c r="S242" s="51"/>
      <c r="T242" s="106" t="s">
        <v>744</v>
      </c>
    </row>
    <row r="243" spans="1:20" ht="58" hidden="1" x14ac:dyDescent="0.35">
      <c r="A243" s="52">
        <v>2</v>
      </c>
      <c r="B243" s="51">
        <v>1</v>
      </c>
      <c r="C243" s="99" t="s">
        <v>17</v>
      </c>
      <c r="D243" s="109" t="s">
        <v>506</v>
      </c>
      <c r="E243" s="105"/>
      <c r="F243" s="51"/>
      <c r="G243" s="51"/>
      <c r="H243" s="51"/>
      <c r="I243" s="51"/>
      <c r="J243" s="51" t="s">
        <v>744</v>
      </c>
      <c r="K243" s="51"/>
      <c r="L243" s="51"/>
      <c r="M243" s="51"/>
      <c r="N243" s="51"/>
      <c r="O243" s="51"/>
      <c r="P243" s="51"/>
      <c r="Q243" s="51"/>
      <c r="R243" s="51"/>
      <c r="S243" s="51"/>
      <c r="T243" s="106" t="s">
        <v>744</v>
      </c>
    </row>
    <row r="244" spans="1:20" ht="29" hidden="1" x14ac:dyDescent="0.35">
      <c r="A244" s="52">
        <v>2</v>
      </c>
      <c r="B244" s="51">
        <v>1</v>
      </c>
      <c r="C244" s="99" t="s">
        <v>17</v>
      </c>
      <c r="D244" s="109" t="s">
        <v>507</v>
      </c>
      <c r="E244" s="105"/>
      <c r="F244" s="51"/>
      <c r="G244" s="51"/>
      <c r="H244" s="51"/>
      <c r="I244" s="51"/>
      <c r="J244" s="51"/>
      <c r="K244" s="51"/>
      <c r="L244" s="51" t="s">
        <v>744</v>
      </c>
      <c r="M244" s="51"/>
      <c r="N244" s="51"/>
      <c r="O244" s="51"/>
      <c r="P244" s="51"/>
      <c r="Q244" s="51"/>
      <c r="R244" s="51"/>
      <c r="S244" s="51"/>
      <c r="T244" s="106" t="s">
        <v>744</v>
      </c>
    </row>
    <row r="245" spans="1:20" ht="29" hidden="1" x14ac:dyDescent="0.35">
      <c r="A245" s="52">
        <v>2</v>
      </c>
      <c r="B245" s="51">
        <v>1</v>
      </c>
      <c r="C245" s="99" t="s">
        <v>17</v>
      </c>
      <c r="D245" s="109" t="s">
        <v>508</v>
      </c>
      <c r="E245" s="105" t="s">
        <v>744</v>
      </c>
      <c r="F245" s="51"/>
      <c r="G245" s="51"/>
      <c r="H245" s="51"/>
      <c r="I245" s="51"/>
      <c r="J245" s="51"/>
      <c r="K245" s="51"/>
      <c r="L245" s="51"/>
      <c r="M245" s="51"/>
      <c r="N245" s="51"/>
      <c r="O245" s="51"/>
      <c r="P245" s="51" t="s">
        <v>744</v>
      </c>
      <c r="Q245" s="51"/>
      <c r="R245" s="51"/>
      <c r="S245" s="51"/>
      <c r="T245" s="106"/>
    </row>
    <row r="246" spans="1:20" hidden="1" x14ac:dyDescent="0.35">
      <c r="A246" s="52">
        <v>2</v>
      </c>
      <c r="B246" s="51">
        <v>1</v>
      </c>
      <c r="C246" s="99" t="s">
        <v>17</v>
      </c>
      <c r="D246" s="109" t="s">
        <v>509</v>
      </c>
      <c r="E246" s="105" t="s">
        <v>744</v>
      </c>
      <c r="F246" s="51"/>
      <c r="G246" s="51"/>
      <c r="H246" s="51" t="s">
        <v>744</v>
      </c>
      <c r="I246" s="51"/>
      <c r="J246" s="51" t="s">
        <v>744</v>
      </c>
      <c r="K246" s="51"/>
      <c r="L246" s="51"/>
      <c r="M246" s="51"/>
      <c r="N246" s="51"/>
      <c r="O246" s="51"/>
      <c r="P246" s="51"/>
      <c r="Q246" s="51"/>
      <c r="R246" s="51"/>
      <c r="S246" s="51"/>
      <c r="T246" s="106"/>
    </row>
    <row r="247" spans="1:20" hidden="1" x14ac:dyDescent="0.35">
      <c r="A247" s="52">
        <v>2</v>
      </c>
      <c r="B247" s="51">
        <v>1</v>
      </c>
      <c r="C247" s="99" t="s">
        <v>17</v>
      </c>
      <c r="D247" s="109" t="s">
        <v>510</v>
      </c>
      <c r="E247" s="105"/>
      <c r="F247" s="51"/>
      <c r="G247" s="51"/>
      <c r="H247" s="51"/>
      <c r="I247" s="51"/>
      <c r="J247" s="51"/>
      <c r="K247" s="51"/>
      <c r="L247" s="51"/>
      <c r="M247" s="51"/>
      <c r="N247" s="51"/>
      <c r="O247" s="51"/>
      <c r="P247" s="51"/>
      <c r="Q247" s="51"/>
      <c r="R247" s="51"/>
      <c r="S247" s="51"/>
      <c r="T247" s="106" t="s">
        <v>744</v>
      </c>
    </row>
    <row r="248" spans="1:20" hidden="1" x14ac:dyDescent="0.35">
      <c r="A248" s="52">
        <v>2</v>
      </c>
      <c r="B248" s="51">
        <v>1</v>
      </c>
      <c r="C248" s="99" t="s">
        <v>45</v>
      </c>
      <c r="D248" s="109" t="s">
        <v>511</v>
      </c>
      <c r="E248" s="105" t="s">
        <v>745</v>
      </c>
      <c r="F248" s="51"/>
      <c r="G248" s="51"/>
      <c r="H248" s="51"/>
      <c r="I248" s="51"/>
      <c r="J248" s="51"/>
      <c r="K248" s="51"/>
      <c r="L248" s="51"/>
      <c r="M248" s="51"/>
      <c r="N248" s="51"/>
      <c r="O248" s="51"/>
      <c r="P248" s="51"/>
      <c r="Q248" s="51"/>
      <c r="R248" s="51"/>
      <c r="S248" s="51"/>
      <c r="T248" s="106"/>
    </row>
    <row r="249" spans="1:20" hidden="1" x14ac:dyDescent="0.35">
      <c r="A249" s="52">
        <v>2</v>
      </c>
      <c r="B249" s="51">
        <v>1</v>
      </c>
      <c r="C249" s="99" t="s">
        <v>45</v>
      </c>
      <c r="D249" s="109" t="s">
        <v>512</v>
      </c>
      <c r="E249" s="105" t="s">
        <v>745</v>
      </c>
      <c r="F249" s="51"/>
      <c r="G249" s="51"/>
      <c r="H249" s="51"/>
      <c r="I249" s="51" t="s">
        <v>744</v>
      </c>
      <c r="J249" s="51"/>
      <c r="K249" s="51"/>
      <c r="L249" s="51"/>
      <c r="M249" s="51"/>
      <c r="N249" s="51"/>
      <c r="O249" s="51"/>
      <c r="P249" s="51"/>
      <c r="Q249" s="51"/>
      <c r="R249" s="51"/>
      <c r="S249" s="51"/>
      <c r="T249" s="106"/>
    </row>
    <row r="250" spans="1:20" ht="29" x14ac:dyDescent="0.35">
      <c r="A250" s="52">
        <v>2</v>
      </c>
      <c r="B250" s="51">
        <v>1</v>
      </c>
      <c r="C250" s="99" t="s">
        <v>45</v>
      </c>
      <c r="D250" s="109" t="s">
        <v>513</v>
      </c>
      <c r="E250" s="105" t="s">
        <v>745</v>
      </c>
      <c r="F250" s="51"/>
      <c r="G250" s="51" t="s">
        <v>744</v>
      </c>
      <c r="H250" s="51" t="s">
        <v>744</v>
      </c>
      <c r="I250" s="51"/>
      <c r="J250" s="51"/>
      <c r="K250" s="51"/>
      <c r="L250" s="51" t="s">
        <v>744</v>
      </c>
      <c r="M250" s="51"/>
      <c r="N250" s="51"/>
      <c r="O250" s="51"/>
      <c r="P250" s="51"/>
      <c r="Q250" s="51"/>
      <c r="R250" s="51" t="s">
        <v>744</v>
      </c>
      <c r="S250" s="51"/>
      <c r="T250" s="106"/>
    </row>
    <row r="251" spans="1:20" hidden="1" x14ac:dyDescent="0.35">
      <c r="A251" s="52">
        <v>2</v>
      </c>
      <c r="B251" s="51">
        <v>1</v>
      </c>
      <c r="C251" s="99" t="s">
        <v>45</v>
      </c>
      <c r="D251" s="109" t="s">
        <v>514</v>
      </c>
      <c r="E251" s="105" t="s">
        <v>745</v>
      </c>
      <c r="F251" s="51"/>
      <c r="G251" s="51"/>
      <c r="H251" s="51"/>
      <c r="I251" s="51" t="s">
        <v>744</v>
      </c>
      <c r="J251" s="51"/>
      <c r="K251" s="51"/>
      <c r="L251" s="51"/>
      <c r="M251" s="51"/>
      <c r="N251" s="51"/>
      <c r="O251" s="51"/>
      <c r="P251" s="51"/>
      <c r="Q251" s="51"/>
      <c r="R251" s="51"/>
      <c r="S251" s="51"/>
      <c r="T251" s="106"/>
    </row>
    <row r="252" spans="1:20" hidden="1" x14ac:dyDescent="0.35">
      <c r="A252" s="52">
        <v>2</v>
      </c>
      <c r="B252" s="51">
        <v>1</v>
      </c>
      <c r="C252" s="99" t="s">
        <v>45</v>
      </c>
      <c r="D252" s="109" t="s">
        <v>515</v>
      </c>
      <c r="E252" s="105" t="s">
        <v>745</v>
      </c>
      <c r="F252" s="51"/>
      <c r="G252" s="51"/>
      <c r="H252" s="51"/>
      <c r="I252" s="51"/>
      <c r="J252" s="51"/>
      <c r="K252" s="51"/>
      <c r="L252" s="51"/>
      <c r="M252" s="51"/>
      <c r="N252" s="51"/>
      <c r="O252" s="51"/>
      <c r="P252" s="51" t="s">
        <v>744</v>
      </c>
      <c r="Q252" s="51"/>
      <c r="R252" s="51"/>
      <c r="S252" s="51"/>
      <c r="T252" s="106"/>
    </row>
    <row r="253" spans="1:20" hidden="1" x14ac:dyDescent="0.35">
      <c r="A253" s="52">
        <v>2</v>
      </c>
      <c r="B253" s="51">
        <v>1</v>
      </c>
      <c r="C253" s="99" t="s">
        <v>45</v>
      </c>
      <c r="D253" s="109" t="s">
        <v>516</v>
      </c>
      <c r="E253" s="105" t="s">
        <v>745</v>
      </c>
      <c r="F253" s="51"/>
      <c r="G253" s="51"/>
      <c r="H253" s="51"/>
      <c r="I253" s="51"/>
      <c r="J253" s="51"/>
      <c r="K253" s="51"/>
      <c r="L253" s="51"/>
      <c r="M253" s="51"/>
      <c r="N253" s="51"/>
      <c r="O253" s="51"/>
      <c r="P253" s="51" t="s">
        <v>744</v>
      </c>
      <c r="Q253" s="51"/>
      <c r="R253" s="51"/>
      <c r="S253" s="51"/>
      <c r="T253" s="106"/>
    </row>
    <row r="254" spans="1:20" hidden="1" x14ac:dyDescent="0.35">
      <c r="A254" s="52">
        <v>2</v>
      </c>
      <c r="B254" s="51">
        <v>1</v>
      </c>
      <c r="C254" s="99" t="s">
        <v>45</v>
      </c>
      <c r="D254" s="109" t="s">
        <v>517</v>
      </c>
      <c r="E254" s="105" t="s">
        <v>745</v>
      </c>
      <c r="F254" s="51"/>
      <c r="G254" s="51"/>
      <c r="H254" s="51"/>
      <c r="I254" s="51"/>
      <c r="J254" s="51"/>
      <c r="K254" s="51"/>
      <c r="L254" s="51"/>
      <c r="M254" s="51"/>
      <c r="N254" s="51"/>
      <c r="O254" s="51"/>
      <c r="P254" s="51"/>
      <c r="Q254" s="51"/>
      <c r="R254" s="51"/>
      <c r="S254" s="51"/>
      <c r="T254" s="106"/>
    </row>
    <row r="255" spans="1:20" hidden="1" x14ac:dyDescent="0.35">
      <c r="A255" s="52">
        <v>2</v>
      </c>
      <c r="B255" s="51">
        <v>1</v>
      </c>
      <c r="C255" s="99" t="s">
        <v>45</v>
      </c>
      <c r="D255" s="109" t="s">
        <v>518</v>
      </c>
      <c r="E255" s="105" t="s">
        <v>745</v>
      </c>
      <c r="F255" s="51"/>
      <c r="G255" s="51"/>
      <c r="H255" s="51"/>
      <c r="I255" s="51"/>
      <c r="J255" s="51"/>
      <c r="K255" s="51"/>
      <c r="L255" s="51"/>
      <c r="M255" s="51"/>
      <c r="N255" s="51"/>
      <c r="O255" s="51"/>
      <c r="P255" s="51"/>
      <c r="Q255" s="51"/>
      <c r="R255" s="51"/>
      <c r="S255" s="51"/>
      <c r="T255" s="106"/>
    </row>
    <row r="256" spans="1:20" hidden="1" x14ac:dyDescent="0.35">
      <c r="A256" s="52">
        <v>2</v>
      </c>
      <c r="B256" s="51">
        <v>1</v>
      </c>
      <c r="C256" s="99" t="s">
        <v>64</v>
      </c>
      <c r="D256" s="109" t="s">
        <v>219</v>
      </c>
      <c r="E256" s="105"/>
      <c r="F256" s="51" t="s">
        <v>745</v>
      </c>
      <c r="G256" s="51"/>
      <c r="H256" s="51"/>
      <c r="I256" s="51"/>
      <c r="J256" s="51"/>
      <c r="K256" s="51"/>
      <c r="L256" s="51"/>
      <c r="M256" s="51"/>
      <c r="N256" s="51"/>
      <c r="O256" s="51"/>
      <c r="P256" s="51"/>
      <c r="Q256" s="51"/>
      <c r="R256" s="51"/>
      <c r="S256" s="51"/>
      <c r="T256" s="106"/>
    </row>
    <row r="257" spans="1:20" hidden="1" x14ac:dyDescent="0.35">
      <c r="A257" s="52">
        <v>2</v>
      </c>
      <c r="B257" s="51">
        <v>1</v>
      </c>
      <c r="C257" s="99" t="s">
        <v>64</v>
      </c>
      <c r="D257" s="109" t="s">
        <v>519</v>
      </c>
      <c r="E257" s="105"/>
      <c r="F257" s="51" t="s">
        <v>745</v>
      </c>
      <c r="G257" s="51"/>
      <c r="H257" s="51"/>
      <c r="I257" s="51"/>
      <c r="J257" s="51"/>
      <c r="K257" s="51"/>
      <c r="L257" s="51"/>
      <c r="M257" s="51"/>
      <c r="N257" s="51"/>
      <c r="O257" s="51"/>
      <c r="P257" s="51"/>
      <c r="Q257" s="51"/>
      <c r="R257" s="51"/>
      <c r="S257" s="51"/>
      <c r="T257" s="106"/>
    </row>
    <row r="258" spans="1:20" hidden="1" x14ac:dyDescent="0.35">
      <c r="A258" s="52">
        <v>2</v>
      </c>
      <c r="B258" s="51">
        <v>1</v>
      </c>
      <c r="C258" s="99" t="s">
        <v>64</v>
      </c>
      <c r="D258" s="109" t="s">
        <v>219</v>
      </c>
      <c r="E258" s="105"/>
      <c r="F258" s="51" t="s">
        <v>745</v>
      </c>
      <c r="G258" s="51"/>
      <c r="H258" s="51"/>
      <c r="I258" s="51"/>
      <c r="J258" s="51"/>
      <c r="K258" s="51"/>
      <c r="L258" s="51"/>
      <c r="M258" s="51"/>
      <c r="N258" s="51"/>
      <c r="O258" s="51"/>
      <c r="P258" s="51"/>
      <c r="Q258" s="51"/>
      <c r="R258" s="51"/>
      <c r="S258" s="51"/>
      <c r="T258" s="106"/>
    </row>
    <row r="259" spans="1:20" hidden="1" x14ac:dyDescent="0.35">
      <c r="A259" s="52">
        <v>2</v>
      </c>
      <c r="B259" s="51">
        <v>1</v>
      </c>
      <c r="C259" s="99" t="s">
        <v>64</v>
      </c>
      <c r="D259" s="109" t="s">
        <v>520</v>
      </c>
      <c r="E259" s="105" t="s">
        <v>744</v>
      </c>
      <c r="F259" s="51" t="s">
        <v>745</v>
      </c>
      <c r="G259" s="51"/>
      <c r="H259" s="51"/>
      <c r="I259" s="51"/>
      <c r="J259" s="51"/>
      <c r="K259" s="51"/>
      <c r="L259" s="51"/>
      <c r="M259" s="51"/>
      <c r="N259" s="51"/>
      <c r="O259" s="51"/>
      <c r="P259" s="51"/>
      <c r="Q259" s="51"/>
      <c r="R259" s="51"/>
      <c r="S259" s="51"/>
      <c r="T259" s="106"/>
    </row>
    <row r="260" spans="1:20" hidden="1" x14ac:dyDescent="0.35">
      <c r="A260" s="52">
        <v>2</v>
      </c>
      <c r="B260" s="51">
        <v>1</v>
      </c>
      <c r="C260" s="99" t="s">
        <v>64</v>
      </c>
      <c r="D260" s="109" t="s">
        <v>219</v>
      </c>
      <c r="E260" s="105"/>
      <c r="F260" s="51" t="s">
        <v>745</v>
      </c>
      <c r="G260" s="51"/>
      <c r="H260" s="51"/>
      <c r="I260" s="51"/>
      <c r="J260" s="51"/>
      <c r="K260" s="51"/>
      <c r="L260" s="51"/>
      <c r="M260" s="51"/>
      <c r="N260" s="51"/>
      <c r="O260" s="51"/>
      <c r="P260" s="51"/>
      <c r="Q260" s="51"/>
      <c r="R260" s="51"/>
      <c r="S260" s="51"/>
      <c r="T260" s="106"/>
    </row>
    <row r="261" spans="1:20" hidden="1" x14ac:dyDescent="0.35">
      <c r="A261" s="52">
        <v>2</v>
      </c>
      <c r="B261" s="51">
        <v>1</v>
      </c>
      <c r="C261" s="99" t="s">
        <v>64</v>
      </c>
      <c r="D261" s="109" t="s">
        <v>219</v>
      </c>
      <c r="E261" s="105"/>
      <c r="F261" s="51" t="s">
        <v>745</v>
      </c>
      <c r="G261" s="51"/>
      <c r="H261" s="51"/>
      <c r="I261" s="51"/>
      <c r="J261" s="51"/>
      <c r="K261" s="51"/>
      <c r="L261" s="51"/>
      <c r="M261" s="51"/>
      <c r="N261" s="51"/>
      <c r="O261" s="51"/>
      <c r="P261" s="51"/>
      <c r="Q261" s="51"/>
      <c r="R261" s="51"/>
      <c r="S261" s="51"/>
      <c r="T261" s="106"/>
    </row>
    <row r="262" spans="1:20" ht="29" hidden="1" x14ac:dyDescent="0.35">
      <c r="A262" s="52">
        <v>2</v>
      </c>
      <c r="B262" s="51">
        <v>1</v>
      </c>
      <c r="C262" s="99" t="s">
        <v>67</v>
      </c>
      <c r="D262" s="109" t="s">
        <v>521</v>
      </c>
      <c r="E262" s="105" t="s">
        <v>744</v>
      </c>
      <c r="F262" s="51"/>
      <c r="G262" s="51"/>
      <c r="H262" s="51"/>
      <c r="I262" s="51" t="s">
        <v>744</v>
      </c>
      <c r="J262" s="51"/>
      <c r="K262" s="51"/>
      <c r="L262" s="51"/>
      <c r="M262" s="51"/>
      <c r="N262" s="51"/>
      <c r="O262" s="51"/>
      <c r="P262" s="51"/>
      <c r="Q262" s="51"/>
      <c r="R262" s="51"/>
      <c r="S262" s="51"/>
      <c r="T262" s="106"/>
    </row>
    <row r="263" spans="1:20" hidden="1" x14ac:dyDescent="0.35">
      <c r="A263" s="52">
        <v>2</v>
      </c>
      <c r="B263" s="51">
        <v>1</v>
      </c>
      <c r="C263" s="99" t="s">
        <v>67</v>
      </c>
      <c r="D263" s="109" t="s">
        <v>522</v>
      </c>
      <c r="E263" s="105" t="s">
        <v>744</v>
      </c>
      <c r="F263" s="51"/>
      <c r="G263" s="51"/>
      <c r="H263" s="51"/>
      <c r="I263" s="51"/>
      <c r="J263" s="51"/>
      <c r="K263" s="51"/>
      <c r="L263" s="51"/>
      <c r="M263" s="51"/>
      <c r="N263" s="51"/>
      <c r="O263" s="51"/>
      <c r="P263" s="51"/>
      <c r="Q263" s="51"/>
      <c r="R263" s="51"/>
      <c r="S263" s="51"/>
      <c r="T263" s="106"/>
    </row>
    <row r="264" spans="1:20" hidden="1" x14ac:dyDescent="0.35">
      <c r="A264" s="52">
        <v>2</v>
      </c>
      <c r="B264" s="51">
        <v>1</v>
      </c>
      <c r="C264" s="99" t="s">
        <v>67</v>
      </c>
      <c r="D264" s="109" t="s">
        <v>133</v>
      </c>
      <c r="E264" s="105" t="s">
        <v>744</v>
      </c>
      <c r="F264" s="51"/>
      <c r="G264" s="51"/>
      <c r="H264" s="51"/>
      <c r="I264" s="51"/>
      <c r="J264" s="51"/>
      <c r="K264" s="51"/>
      <c r="L264" s="51"/>
      <c r="M264" s="51"/>
      <c r="N264" s="51"/>
      <c r="O264" s="51"/>
      <c r="P264" s="51"/>
      <c r="Q264" s="51"/>
      <c r="R264" s="51"/>
      <c r="S264" s="51"/>
      <c r="T264" s="106"/>
    </row>
    <row r="265" spans="1:20" ht="29" hidden="1" x14ac:dyDescent="0.35">
      <c r="A265" s="52">
        <v>2</v>
      </c>
      <c r="B265" s="51">
        <v>2</v>
      </c>
      <c r="C265" s="98" t="s">
        <v>90</v>
      </c>
      <c r="D265" s="109" t="s">
        <v>91</v>
      </c>
      <c r="E265" s="105"/>
      <c r="F265" s="51"/>
      <c r="G265" s="51"/>
      <c r="H265" s="51"/>
      <c r="I265" s="51"/>
      <c r="J265" s="51" t="s">
        <v>744</v>
      </c>
      <c r="K265" s="51"/>
      <c r="L265" s="51"/>
      <c r="M265" s="51" t="s">
        <v>744</v>
      </c>
      <c r="N265" s="51"/>
      <c r="O265" s="51"/>
      <c r="P265" s="51"/>
      <c r="Q265" s="51"/>
      <c r="R265" s="51"/>
      <c r="S265" s="51"/>
      <c r="T265" s="106"/>
    </row>
    <row r="266" spans="1:20" ht="29" hidden="1" x14ac:dyDescent="0.35">
      <c r="A266" s="52">
        <v>2</v>
      </c>
      <c r="B266" s="51">
        <v>2</v>
      </c>
      <c r="C266" s="98" t="s">
        <v>90</v>
      </c>
      <c r="D266" s="109" t="s">
        <v>92</v>
      </c>
      <c r="E266" s="105"/>
      <c r="F266" s="51"/>
      <c r="G266" s="51"/>
      <c r="H266" s="51"/>
      <c r="I266" s="51"/>
      <c r="J266" s="51"/>
      <c r="K266" s="51"/>
      <c r="L266" s="51"/>
      <c r="M266" s="51"/>
      <c r="N266" s="51"/>
      <c r="O266" s="51"/>
      <c r="P266" s="51"/>
      <c r="Q266" s="51"/>
      <c r="R266" s="51"/>
      <c r="S266" s="51"/>
      <c r="T266" s="106" t="s">
        <v>744</v>
      </c>
    </row>
    <row r="267" spans="1:20" ht="29" x14ac:dyDescent="0.35">
      <c r="A267" s="52">
        <v>2</v>
      </c>
      <c r="B267" s="51">
        <v>2</v>
      </c>
      <c r="C267" s="98" t="s">
        <v>90</v>
      </c>
      <c r="D267" s="109" t="s">
        <v>93</v>
      </c>
      <c r="E267" s="105"/>
      <c r="F267" s="51"/>
      <c r="G267" s="51"/>
      <c r="H267" s="51"/>
      <c r="I267" s="51"/>
      <c r="J267" s="51"/>
      <c r="K267" s="51"/>
      <c r="L267" s="51"/>
      <c r="M267" s="51"/>
      <c r="N267" s="51"/>
      <c r="O267" s="51"/>
      <c r="P267" s="51"/>
      <c r="Q267" s="51"/>
      <c r="R267" s="51" t="s">
        <v>744</v>
      </c>
      <c r="S267" s="51"/>
      <c r="T267" s="106"/>
    </row>
    <row r="268" spans="1:20" hidden="1" x14ac:dyDescent="0.35">
      <c r="A268" s="52">
        <v>2</v>
      </c>
      <c r="B268" s="51">
        <v>2</v>
      </c>
      <c r="C268" s="98" t="s">
        <v>90</v>
      </c>
      <c r="D268" s="109" t="s">
        <v>94</v>
      </c>
      <c r="E268" s="105"/>
      <c r="F268" s="51"/>
      <c r="G268" s="51"/>
      <c r="H268" s="51"/>
      <c r="I268" s="51"/>
      <c r="J268" s="51"/>
      <c r="K268" s="51"/>
      <c r="L268" s="51" t="s">
        <v>744</v>
      </c>
      <c r="M268" s="51"/>
      <c r="N268" s="51"/>
      <c r="O268" s="51"/>
      <c r="P268" s="51"/>
      <c r="Q268" s="51"/>
      <c r="R268" s="51"/>
      <c r="S268" s="51"/>
      <c r="T268" s="106"/>
    </row>
    <row r="269" spans="1:20" ht="29" hidden="1" x14ac:dyDescent="0.35">
      <c r="A269" s="52">
        <v>2</v>
      </c>
      <c r="B269" s="51">
        <v>2</v>
      </c>
      <c r="C269" s="98" t="s">
        <v>90</v>
      </c>
      <c r="D269" s="109" t="s">
        <v>95</v>
      </c>
      <c r="E269" s="105"/>
      <c r="F269" s="51"/>
      <c r="G269" s="51"/>
      <c r="H269" s="51"/>
      <c r="I269" s="51"/>
      <c r="J269" s="51" t="s">
        <v>744</v>
      </c>
      <c r="K269" s="51"/>
      <c r="L269" s="51"/>
      <c r="M269" s="51" t="s">
        <v>744</v>
      </c>
      <c r="N269" s="51"/>
      <c r="O269" s="51"/>
      <c r="P269" s="51"/>
      <c r="Q269" s="51"/>
      <c r="R269" s="51"/>
      <c r="S269" s="51"/>
      <c r="T269" s="106"/>
    </row>
    <row r="270" spans="1:20" hidden="1" x14ac:dyDescent="0.35">
      <c r="A270" s="52">
        <v>2</v>
      </c>
      <c r="B270" s="51">
        <v>2</v>
      </c>
      <c r="C270" s="98" t="s">
        <v>90</v>
      </c>
      <c r="D270" s="109" t="s">
        <v>96</v>
      </c>
      <c r="E270" s="105" t="s">
        <v>744</v>
      </c>
      <c r="F270" s="51"/>
      <c r="G270" s="51"/>
      <c r="H270" s="51"/>
      <c r="I270" s="51"/>
      <c r="J270" s="51"/>
      <c r="K270" s="51"/>
      <c r="L270" s="51"/>
      <c r="M270" s="51" t="s">
        <v>744</v>
      </c>
      <c r="N270" s="51"/>
      <c r="O270" s="51"/>
      <c r="P270" s="51"/>
      <c r="Q270" s="51"/>
      <c r="R270" s="51"/>
      <c r="S270" s="51"/>
      <c r="T270" s="106"/>
    </row>
    <row r="271" spans="1:20" ht="29" hidden="1" x14ac:dyDescent="0.35">
      <c r="A271" s="52">
        <v>2</v>
      </c>
      <c r="B271" s="51">
        <v>2</v>
      </c>
      <c r="C271" s="99" t="s">
        <v>85</v>
      </c>
      <c r="D271" s="109" t="s">
        <v>97</v>
      </c>
      <c r="E271" s="105"/>
      <c r="F271" s="51"/>
      <c r="G271" s="51"/>
      <c r="H271" s="51" t="s">
        <v>744</v>
      </c>
      <c r="I271" s="51"/>
      <c r="J271" s="51"/>
      <c r="K271" s="51" t="s">
        <v>744</v>
      </c>
      <c r="L271" s="51" t="s">
        <v>744</v>
      </c>
      <c r="M271" s="51"/>
      <c r="N271" s="51"/>
      <c r="O271" s="51"/>
      <c r="P271" s="51"/>
      <c r="Q271" s="51"/>
      <c r="R271" s="51"/>
      <c r="S271" s="51"/>
      <c r="T271" s="106"/>
    </row>
    <row r="272" spans="1:20" ht="29" hidden="1" x14ac:dyDescent="0.35">
      <c r="A272" s="52">
        <v>2</v>
      </c>
      <c r="B272" s="51">
        <v>2</v>
      </c>
      <c r="C272" s="99" t="s">
        <v>85</v>
      </c>
      <c r="D272" s="109" t="s">
        <v>98</v>
      </c>
      <c r="E272" s="105"/>
      <c r="F272" s="51"/>
      <c r="G272" s="51"/>
      <c r="H272" s="51"/>
      <c r="I272" s="51"/>
      <c r="J272" s="51" t="s">
        <v>744</v>
      </c>
      <c r="K272" s="51"/>
      <c r="L272" s="51"/>
      <c r="M272" s="51" t="s">
        <v>744</v>
      </c>
      <c r="N272" s="51"/>
      <c r="O272" s="51"/>
      <c r="P272" s="51"/>
      <c r="Q272" s="51"/>
      <c r="R272" s="51"/>
      <c r="S272" s="51"/>
      <c r="T272" s="106" t="s">
        <v>744</v>
      </c>
    </row>
    <row r="273" spans="1:20" ht="29" x14ac:dyDescent="0.35">
      <c r="A273" s="52">
        <v>2</v>
      </c>
      <c r="B273" s="51">
        <v>2</v>
      </c>
      <c r="C273" s="99" t="s">
        <v>85</v>
      </c>
      <c r="D273" s="109" t="s">
        <v>99</v>
      </c>
      <c r="E273" s="105"/>
      <c r="F273" s="51"/>
      <c r="G273" s="51"/>
      <c r="H273" s="51"/>
      <c r="I273" s="51"/>
      <c r="J273" s="51" t="s">
        <v>744</v>
      </c>
      <c r="K273" s="51"/>
      <c r="L273" s="51" t="s">
        <v>744</v>
      </c>
      <c r="M273" s="51"/>
      <c r="N273" s="51"/>
      <c r="O273" s="51" t="s">
        <v>744</v>
      </c>
      <c r="P273" s="51"/>
      <c r="Q273" s="51"/>
      <c r="R273" s="51" t="s">
        <v>744</v>
      </c>
      <c r="S273" s="51"/>
      <c r="T273" s="106"/>
    </row>
    <row r="274" spans="1:20" ht="29" hidden="1" x14ac:dyDescent="0.35">
      <c r="A274" s="52">
        <v>2</v>
      </c>
      <c r="B274" s="51">
        <v>2</v>
      </c>
      <c r="C274" s="99" t="s">
        <v>85</v>
      </c>
      <c r="D274" s="109" t="s">
        <v>100</v>
      </c>
      <c r="E274" s="105"/>
      <c r="F274" s="51"/>
      <c r="G274" s="51"/>
      <c r="H274" s="51"/>
      <c r="I274" s="51"/>
      <c r="J274" s="51"/>
      <c r="K274" s="51"/>
      <c r="L274" s="51" t="s">
        <v>744</v>
      </c>
      <c r="M274" s="51"/>
      <c r="N274" s="51" t="s">
        <v>744</v>
      </c>
      <c r="O274" s="51"/>
      <c r="P274" s="51"/>
      <c r="Q274" s="51"/>
      <c r="R274" s="51"/>
      <c r="S274" s="51"/>
      <c r="T274" s="106"/>
    </row>
    <row r="275" spans="1:20" ht="29" hidden="1" x14ac:dyDescent="0.35">
      <c r="A275" s="52">
        <v>2</v>
      </c>
      <c r="B275" s="51">
        <v>2</v>
      </c>
      <c r="C275" s="99" t="s">
        <v>85</v>
      </c>
      <c r="D275" s="109" t="s">
        <v>101</v>
      </c>
      <c r="E275" s="105"/>
      <c r="F275" s="51"/>
      <c r="G275" s="51"/>
      <c r="H275" s="51"/>
      <c r="I275" s="51"/>
      <c r="J275" s="51"/>
      <c r="K275" s="51"/>
      <c r="L275" s="51" t="s">
        <v>744</v>
      </c>
      <c r="M275" s="51"/>
      <c r="N275" s="51" t="s">
        <v>744</v>
      </c>
      <c r="O275" s="51"/>
      <c r="P275" s="51"/>
      <c r="Q275" s="51"/>
      <c r="R275" s="51"/>
      <c r="S275" s="51"/>
      <c r="T275" s="106"/>
    </row>
    <row r="276" spans="1:20" ht="29" x14ac:dyDescent="0.35">
      <c r="A276" s="52">
        <v>2</v>
      </c>
      <c r="B276" s="51">
        <v>2</v>
      </c>
      <c r="C276" s="99" t="s">
        <v>85</v>
      </c>
      <c r="D276" s="109" t="s">
        <v>102</v>
      </c>
      <c r="E276" s="105"/>
      <c r="F276" s="51"/>
      <c r="G276" s="51"/>
      <c r="H276" s="51" t="s">
        <v>744</v>
      </c>
      <c r="I276" s="51"/>
      <c r="J276" s="51"/>
      <c r="K276" s="51"/>
      <c r="L276" s="51"/>
      <c r="M276" s="51"/>
      <c r="N276" s="51"/>
      <c r="O276" s="51"/>
      <c r="P276" s="51"/>
      <c r="Q276" s="51"/>
      <c r="R276" s="51" t="s">
        <v>744</v>
      </c>
      <c r="S276" s="51"/>
      <c r="T276" s="106" t="s">
        <v>744</v>
      </c>
    </row>
    <row r="277" spans="1:20" ht="29" hidden="1" x14ac:dyDescent="0.35">
      <c r="A277" s="52">
        <v>2</v>
      </c>
      <c r="B277" s="51">
        <v>2</v>
      </c>
      <c r="C277" s="99" t="s">
        <v>86</v>
      </c>
      <c r="D277" s="109" t="s">
        <v>103</v>
      </c>
      <c r="E277" s="105"/>
      <c r="F277" s="51"/>
      <c r="G277" s="51"/>
      <c r="H277" s="51" t="s">
        <v>744</v>
      </c>
      <c r="I277" s="51"/>
      <c r="J277" s="51"/>
      <c r="K277" s="51"/>
      <c r="L277" s="51"/>
      <c r="M277" s="51"/>
      <c r="N277" s="51"/>
      <c r="O277" s="51"/>
      <c r="P277" s="51" t="s">
        <v>744</v>
      </c>
      <c r="Q277" s="51"/>
      <c r="R277" s="51"/>
      <c r="S277" s="51"/>
      <c r="T277" s="106"/>
    </row>
    <row r="278" spans="1:20" ht="29" hidden="1" x14ac:dyDescent="0.35">
      <c r="A278" s="52">
        <v>2</v>
      </c>
      <c r="B278" s="51">
        <v>2</v>
      </c>
      <c r="C278" s="99" t="s">
        <v>86</v>
      </c>
      <c r="D278" s="109" t="s">
        <v>104</v>
      </c>
      <c r="E278" s="105"/>
      <c r="F278" s="51"/>
      <c r="G278" s="51"/>
      <c r="H278" s="51" t="s">
        <v>744</v>
      </c>
      <c r="I278" s="51"/>
      <c r="J278" s="51" t="s">
        <v>744</v>
      </c>
      <c r="K278" s="51"/>
      <c r="L278" s="51"/>
      <c r="M278" s="51"/>
      <c r="N278" s="51"/>
      <c r="O278" s="51"/>
      <c r="P278" s="51"/>
      <c r="Q278" s="51"/>
      <c r="R278" s="51"/>
      <c r="S278" s="51"/>
      <c r="T278" s="106"/>
    </row>
    <row r="279" spans="1:20" ht="29" x14ac:dyDescent="0.35">
      <c r="A279" s="52">
        <v>2</v>
      </c>
      <c r="B279" s="51">
        <v>2</v>
      </c>
      <c r="C279" s="99" t="s">
        <v>86</v>
      </c>
      <c r="D279" s="109" t="s">
        <v>105</v>
      </c>
      <c r="E279" s="105"/>
      <c r="F279" s="51"/>
      <c r="G279" s="51"/>
      <c r="H279" s="51" t="s">
        <v>744</v>
      </c>
      <c r="I279" s="51"/>
      <c r="J279" s="51"/>
      <c r="K279" s="51"/>
      <c r="L279" s="51"/>
      <c r="M279" s="51"/>
      <c r="N279" s="51"/>
      <c r="O279" s="51"/>
      <c r="P279" s="51"/>
      <c r="Q279" s="51"/>
      <c r="R279" s="51" t="s">
        <v>744</v>
      </c>
      <c r="S279" s="51"/>
      <c r="T279" s="106"/>
    </row>
    <row r="280" spans="1:20" ht="58" x14ac:dyDescent="0.35">
      <c r="A280" s="52">
        <v>2</v>
      </c>
      <c r="B280" s="51">
        <v>2</v>
      </c>
      <c r="C280" s="99" t="s">
        <v>86</v>
      </c>
      <c r="D280" s="109" t="s">
        <v>106</v>
      </c>
      <c r="E280" s="105"/>
      <c r="F280" s="51"/>
      <c r="G280" s="51"/>
      <c r="H280" s="51" t="s">
        <v>744</v>
      </c>
      <c r="I280" s="51"/>
      <c r="J280" s="51"/>
      <c r="K280" s="51"/>
      <c r="L280" s="51" t="s">
        <v>744</v>
      </c>
      <c r="M280" s="51"/>
      <c r="N280" s="51" t="s">
        <v>744</v>
      </c>
      <c r="O280" s="51"/>
      <c r="P280" s="51"/>
      <c r="Q280" s="51"/>
      <c r="R280" s="51" t="s">
        <v>744</v>
      </c>
      <c r="S280" s="51"/>
      <c r="T280" s="106"/>
    </row>
    <row r="281" spans="1:20" ht="29" hidden="1" x14ac:dyDescent="0.35">
      <c r="A281" s="52">
        <v>2</v>
      </c>
      <c r="B281" s="51">
        <v>2</v>
      </c>
      <c r="C281" s="99" t="s">
        <v>86</v>
      </c>
      <c r="D281" s="109" t="s">
        <v>107</v>
      </c>
      <c r="E281" s="105"/>
      <c r="F281" s="51"/>
      <c r="G281" s="51"/>
      <c r="H281" s="51" t="s">
        <v>744</v>
      </c>
      <c r="I281" s="51"/>
      <c r="J281" s="51"/>
      <c r="K281" s="51"/>
      <c r="L281" s="51" t="s">
        <v>744</v>
      </c>
      <c r="M281" s="51"/>
      <c r="N281" s="51"/>
      <c r="O281" s="51"/>
      <c r="P281" s="51"/>
      <c r="Q281" s="51"/>
      <c r="R281" s="51"/>
      <c r="S281" s="51"/>
      <c r="T281" s="106"/>
    </row>
    <row r="282" spans="1:20" ht="29" hidden="1" x14ac:dyDescent="0.35">
      <c r="A282" s="52">
        <v>2</v>
      </c>
      <c r="B282" s="51">
        <v>2</v>
      </c>
      <c r="C282" s="99" t="s">
        <v>86</v>
      </c>
      <c r="D282" s="109" t="s">
        <v>108</v>
      </c>
      <c r="E282" s="105"/>
      <c r="F282" s="51"/>
      <c r="G282" s="51"/>
      <c r="H282" s="51"/>
      <c r="I282" s="51" t="s">
        <v>744</v>
      </c>
      <c r="J282" s="51"/>
      <c r="K282" s="51"/>
      <c r="L282" s="51"/>
      <c r="M282" s="51"/>
      <c r="N282" s="51"/>
      <c r="O282" s="51"/>
      <c r="P282" s="51"/>
      <c r="Q282" s="51"/>
      <c r="R282" s="51"/>
      <c r="S282" s="51"/>
      <c r="T282" s="106" t="s">
        <v>744</v>
      </c>
    </row>
    <row r="283" spans="1:20" hidden="1" x14ac:dyDescent="0.35">
      <c r="A283" s="52">
        <v>2</v>
      </c>
      <c r="B283" s="51">
        <v>2</v>
      </c>
      <c r="C283" s="99" t="s">
        <v>87</v>
      </c>
      <c r="D283" s="109" t="s">
        <v>109</v>
      </c>
      <c r="E283" s="105"/>
      <c r="F283" s="51"/>
      <c r="G283" s="51"/>
      <c r="H283" s="51" t="s">
        <v>744</v>
      </c>
      <c r="I283" s="51"/>
      <c r="J283" s="51"/>
      <c r="K283" s="51"/>
      <c r="L283" s="51"/>
      <c r="M283" s="51"/>
      <c r="N283" s="51"/>
      <c r="O283" s="51"/>
      <c r="P283" s="51" t="s">
        <v>744</v>
      </c>
      <c r="Q283" s="51"/>
      <c r="R283" s="51"/>
      <c r="S283" s="51"/>
      <c r="T283" s="106"/>
    </row>
    <row r="284" spans="1:20" ht="29" x14ac:dyDescent="0.35">
      <c r="A284" s="52">
        <v>2</v>
      </c>
      <c r="B284" s="51">
        <v>2</v>
      </c>
      <c r="C284" s="99" t="s">
        <v>87</v>
      </c>
      <c r="D284" s="109" t="s">
        <v>110</v>
      </c>
      <c r="E284" s="105"/>
      <c r="F284" s="51"/>
      <c r="G284" s="51"/>
      <c r="H284" s="51" t="s">
        <v>744</v>
      </c>
      <c r="I284" s="51"/>
      <c r="J284" s="51" t="s">
        <v>744</v>
      </c>
      <c r="K284" s="51"/>
      <c r="L284" s="51"/>
      <c r="M284" s="51"/>
      <c r="N284" s="51"/>
      <c r="O284" s="51"/>
      <c r="P284" s="51"/>
      <c r="Q284" s="51"/>
      <c r="R284" s="51" t="s">
        <v>744</v>
      </c>
      <c r="S284" s="51"/>
      <c r="T284" s="106"/>
    </row>
    <row r="285" spans="1:20" hidden="1" x14ac:dyDescent="0.35">
      <c r="A285" s="52">
        <v>2</v>
      </c>
      <c r="B285" s="51">
        <v>2</v>
      </c>
      <c r="C285" s="99" t="s">
        <v>87</v>
      </c>
      <c r="D285" s="109" t="s">
        <v>111</v>
      </c>
      <c r="E285" s="105"/>
      <c r="F285" s="51"/>
      <c r="G285" s="51" t="s">
        <v>744</v>
      </c>
      <c r="H285" s="51"/>
      <c r="I285" s="51"/>
      <c r="J285" s="51"/>
      <c r="K285" s="51"/>
      <c r="L285" s="51"/>
      <c r="M285" s="51"/>
      <c r="N285" s="51"/>
      <c r="O285" s="51"/>
      <c r="P285" s="51"/>
      <c r="Q285" s="51"/>
      <c r="R285" s="51"/>
      <c r="S285" s="51" t="s">
        <v>744</v>
      </c>
      <c r="T285" s="106"/>
    </row>
    <row r="286" spans="1:20" ht="29" hidden="1" x14ac:dyDescent="0.35">
      <c r="A286" s="52">
        <v>2</v>
      </c>
      <c r="B286" s="51">
        <v>2</v>
      </c>
      <c r="C286" s="99" t="s">
        <v>87</v>
      </c>
      <c r="D286" s="109" t="s">
        <v>112</v>
      </c>
      <c r="E286" s="105" t="s">
        <v>744</v>
      </c>
      <c r="F286" s="51"/>
      <c r="G286" s="51"/>
      <c r="H286" s="51"/>
      <c r="I286" s="51"/>
      <c r="J286" s="51" t="s">
        <v>744</v>
      </c>
      <c r="K286" s="51"/>
      <c r="L286" s="51"/>
      <c r="M286" s="51"/>
      <c r="N286" s="51"/>
      <c r="O286" s="51"/>
      <c r="P286" s="51"/>
      <c r="Q286" s="51"/>
      <c r="R286" s="51"/>
      <c r="S286" s="51"/>
      <c r="T286" s="106"/>
    </row>
    <row r="287" spans="1:20" x14ac:dyDescent="0.35">
      <c r="A287" s="52">
        <v>2</v>
      </c>
      <c r="B287" s="51">
        <v>2</v>
      </c>
      <c r="C287" s="99" t="s">
        <v>87</v>
      </c>
      <c r="D287" s="109" t="s">
        <v>113</v>
      </c>
      <c r="E287" s="105"/>
      <c r="F287" s="51"/>
      <c r="G287" s="51"/>
      <c r="H287" s="51"/>
      <c r="I287" s="51"/>
      <c r="J287" s="51"/>
      <c r="K287" s="51"/>
      <c r="L287" s="51"/>
      <c r="M287" s="51"/>
      <c r="N287" s="51"/>
      <c r="O287" s="51"/>
      <c r="P287" s="51"/>
      <c r="Q287" s="51"/>
      <c r="R287" s="51" t="s">
        <v>744</v>
      </c>
      <c r="S287" s="51"/>
      <c r="T287" s="106"/>
    </row>
    <row r="288" spans="1:20" hidden="1" x14ac:dyDescent="0.35">
      <c r="A288" s="52">
        <v>2</v>
      </c>
      <c r="B288" s="51">
        <v>2</v>
      </c>
      <c r="C288" s="99" t="s">
        <v>88</v>
      </c>
      <c r="D288" s="109" t="s">
        <v>114</v>
      </c>
      <c r="E288" s="105"/>
      <c r="F288" s="51"/>
      <c r="G288" s="51"/>
      <c r="H288" s="51"/>
      <c r="I288" s="51"/>
      <c r="J288" s="51"/>
      <c r="K288" s="51"/>
      <c r="L288" s="51"/>
      <c r="M288" s="51"/>
      <c r="N288" s="51"/>
      <c r="O288" s="51"/>
      <c r="P288" s="51"/>
      <c r="Q288" s="51"/>
      <c r="R288" s="51"/>
      <c r="S288" s="51"/>
      <c r="T288" s="106"/>
    </row>
    <row r="289" spans="1:20" ht="43.5" hidden="1" x14ac:dyDescent="0.35">
      <c r="A289" s="52">
        <v>2</v>
      </c>
      <c r="B289" s="51">
        <v>2</v>
      </c>
      <c r="C289" s="99" t="s">
        <v>88</v>
      </c>
      <c r="D289" s="109" t="s">
        <v>115</v>
      </c>
      <c r="E289" s="105" t="s">
        <v>744</v>
      </c>
      <c r="F289" s="51"/>
      <c r="G289" s="51"/>
      <c r="H289" s="51" t="s">
        <v>744</v>
      </c>
      <c r="I289" s="51"/>
      <c r="J289" s="51"/>
      <c r="K289" s="51"/>
      <c r="L289" s="51" t="s">
        <v>744</v>
      </c>
      <c r="M289" s="51"/>
      <c r="N289" s="51"/>
      <c r="O289" s="51" t="s">
        <v>744</v>
      </c>
      <c r="P289" s="51"/>
      <c r="Q289" s="51"/>
      <c r="R289" s="51"/>
      <c r="S289" s="51"/>
      <c r="T289" s="106"/>
    </row>
    <row r="290" spans="1:20" hidden="1" x14ac:dyDescent="0.35">
      <c r="A290" s="52">
        <v>2</v>
      </c>
      <c r="B290" s="51">
        <v>2</v>
      </c>
      <c r="C290" s="99" t="s">
        <v>88</v>
      </c>
      <c r="D290" s="109" t="s">
        <v>116</v>
      </c>
      <c r="E290" s="105" t="s">
        <v>744</v>
      </c>
      <c r="F290" s="51"/>
      <c r="G290" s="51"/>
      <c r="H290" s="51"/>
      <c r="I290" s="51"/>
      <c r="J290" s="51"/>
      <c r="K290" s="51"/>
      <c r="L290" s="51"/>
      <c r="M290" s="51"/>
      <c r="N290" s="51"/>
      <c r="O290" s="51"/>
      <c r="P290" s="51"/>
      <c r="Q290" s="51"/>
      <c r="R290" s="51"/>
      <c r="S290" s="51"/>
      <c r="T290" s="106"/>
    </row>
    <row r="291" spans="1:20" ht="29" hidden="1" x14ac:dyDescent="0.35">
      <c r="A291" s="52">
        <v>2</v>
      </c>
      <c r="B291" s="51">
        <v>2</v>
      </c>
      <c r="C291" s="99" t="s">
        <v>88</v>
      </c>
      <c r="D291" s="109" t="s">
        <v>117</v>
      </c>
      <c r="E291" s="105" t="s">
        <v>744</v>
      </c>
      <c r="F291" s="51"/>
      <c r="G291" s="51"/>
      <c r="H291" s="51"/>
      <c r="I291" s="51"/>
      <c r="J291" s="51"/>
      <c r="K291" s="51"/>
      <c r="L291" s="51"/>
      <c r="M291" s="51"/>
      <c r="N291" s="51"/>
      <c r="O291" s="51"/>
      <c r="P291" s="51" t="s">
        <v>744</v>
      </c>
      <c r="Q291" s="51"/>
      <c r="R291" s="51"/>
      <c r="S291" s="51"/>
      <c r="T291" s="106"/>
    </row>
    <row r="292" spans="1:20" hidden="1" x14ac:dyDescent="0.35">
      <c r="A292" s="52">
        <v>2</v>
      </c>
      <c r="B292" s="51">
        <v>2</v>
      </c>
      <c r="C292" s="99" t="s">
        <v>88</v>
      </c>
      <c r="D292" s="109" t="s">
        <v>118</v>
      </c>
      <c r="E292" s="105" t="s">
        <v>744</v>
      </c>
      <c r="F292" s="51"/>
      <c r="G292" s="51"/>
      <c r="H292" s="51"/>
      <c r="I292" s="51"/>
      <c r="J292" s="51"/>
      <c r="K292" s="51" t="s">
        <v>744</v>
      </c>
      <c r="L292" s="51"/>
      <c r="M292" s="51"/>
      <c r="N292" s="51"/>
      <c r="O292" s="51"/>
      <c r="P292" s="51" t="s">
        <v>744</v>
      </c>
      <c r="Q292" s="51"/>
      <c r="R292" s="51"/>
      <c r="S292" s="51"/>
      <c r="T292" s="106"/>
    </row>
    <row r="293" spans="1:20" ht="29" x14ac:dyDescent="0.35">
      <c r="A293" s="52">
        <v>2</v>
      </c>
      <c r="B293" s="51">
        <v>2</v>
      </c>
      <c r="C293" s="99" t="s">
        <v>88</v>
      </c>
      <c r="D293" s="109" t="s">
        <v>119</v>
      </c>
      <c r="E293" s="105" t="s">
        <v>744</v>
      </c>
      <c r="F293" s="51"/>
      <c r="G293" s="51"/>
      <c r="H293" s="51"/>
      <c r="I293" s="51"/>
      <c r="J293" s="51"/>
      <c r="K293" s="51"/>
      <c r="L293" s="51" t="s">
        <v>744</v>
      </c>
      <c r="M293" s="51"/>
      <c r="N293" s="51"/>
      <c r="O293" s="51"/>
      <c r="P293" s="51" t="s">
        <v>744</v>
      </c>
      <c r="Q293" s="51"/>
      <c r="R293" s="51" t="s">
        <v>744</v>
      </c>
      <c r="S293" s="51"/>
      <c r="T293" s="106"/>
    </row>
    <row r="294" spans="1:20" x14ac:dyDescent="0.35">
      <c r="A294" s="52">
        <v>2</v>
      </c>
      <c r="B294" s="51">
        <v>2</v>
      </c>
      <c r="C294" s="99" t="s">
        <v>88</v>
      </c>
      <c r="D294" s="109" t="s">
        <v>120</v>
      </c>
      <c r="E294" s="105"/>
      <c r="F294" s="51"/>
      <c r="G294" s="51"/>
      <c r="H294" s="51" t="s">
        <v>744</v>
      </c>
      <c r="I294" s="51"/>
      <c r="J294" s="51"/>
      <c r="K294" s="51"/>
      <c r="L294" s="51" t="s">
        <v>744</v>
      </c>
      <c r="M294" s="51"/>
      <c r="N294" s="51"/>
      <c r="O294" s="51"/>
      <c r="P294" s="51"/>
      <c r="Q294" s="51"/>
      <c r="R294" s="51" t="s">
        <v>744</v>
      </c>
      <c r="S294" s="51"/>
      <c r="T294" s="106"/>
    </row>
    <row r="295" spans="1:20" ht="29" hidden="1" x14ac:dyDescent="0.35">
      <c r="A295" s="52">
        <v>2</v>
      </c>
      <c r="B295" s="51">
        <v>2</v>
      </c>
      <c r="C295" s="99" t="s">
        <v>89</v>
      </c>
      <c r="D295" s="109" t="s">
        <v>121</v>
      </c>
      <c r="E295" s="105"/>
      <c r="F295" s="51"/>
      <c r="G295" s="51"/>
      <c r="H295" s="51" t="s">
        <v>744</v>
      </c>
      <c r="I295" s="51"/>
      <c r="J295" s="51"/>
      <c r="K295" s="51"/>
      <c r="L295" s="51"/>
      <c r="M295" s="51"/>
      <c r="N295" s="51"/>
      <c r="O295" s="51"/>
      <c r="P295" s="51"/>
      <c r="Q295" s="51"/>
      <c r="R295" s="51"/>
      <c r="S295" s="51"/>
      <c r="T295" s="106"/>
    </row>
    <row r="296" spans="1:20" ht="29" hidden="1" x14ac:dyDescent="0.35">
      <c r="A296" s="52">
        <v>2</v>
      </c>
      <c r="B296" s="51">
        <v>2</v>
      </c>
      <c r="C296" s="99" t="s">
        <v>89</v>
      </c>
      <c r="D296" s="109" t="s">
        <v>122</v>
      </c>
      <c r="E296" s="105"/>
      <c r="F296" s="51"/>
      <c r="G296" s="51"/>
      <c r="H296" s="51" t="s">
        <v>744</v>
      </c>
      <c r="I296" s="51"/>
      <c r="J296" s="51"/>
      <c r="K296" s="51" t="s">
        <v>744</v>
      </c>
      <c r="L296" s="51" t="s">
        <v>744</v>
      </c>
      <c r="M296" s="51"/>
      <c r="N296" s="51"/>
      <c r="O296" s="51"/>
      <c r="P296" s="51"/>
      <c r="Q296" s="51"/>
      <c r="R296" s="51"/>
      <c r="S296" s="51"/>
      <c r="T296" s="106"/>
    </row>
    <row r="297" spans="1:20" ht="29" hidden="1" x14ac:dyDescent="0.35">
      <c r="A297" s="52">
        <v>2</v>
      </c>
      <c r="B297" s="51">
        <v>2</v>
      </c>
      <c r="C297" s="99" t="s">
        <v>89</v>
      </c>
      <c r="D297" s="109" t="s">
        <v>123</v>
      </c>
      <c r="E297" s="105"/>
      <c r="F297" s="51"/>
      <c r="G297" s="51"/>
      <c r="H297" s="51"/>
      <c r="I297" s="51"/>
      <c r="J297" s="51" t="s">
        <v>744</v>
      </c>
      <c r="K297" s="51"/>
      <c r="L297" s="51"/>
      <c r="M297" s="51"/>
      <c r="N297" s="51"/>
      <c r="O297" s="51"/>
      <c r="P297" s="51"/>
      <c r="Q297" s="51"/>
      <c r="R297" s="51"/>
      <c r="S297" s="51"/>
      <c r="T297" s="106"/>
    </row>
    <row r="298" spans="1:20" hidden="1" x14ac:dyDescent="0.35">
      <c r="A298" s="52">
        <v>2</v>
      </c>
      <c r="B298" s="51">
        <v>2</v>
      </c>
      <c r="C298" s="99" t="s">
        <v>89</v>
      </c>
      <c r="D298" s="109" t="s">
        <v>124</v>
      </c>
      <c r="E298" s="105"/>
      <c r="F298" s="51"/>
      <c r="G298" s="51"/>
      <c r="H298" s="51"/>
      <c r="I298" s="51"/>
      <c r="J298" s="51"/>
      <c r="K298" s="51"/>
      <c r="L298" s="51" t="s">
        <v>744</v>
      </c>
      <c r="M298" s="51"/>
      <c r="N298" s="51"/>
      <c r="O298" s="51"/>
      <c r="P298" s="51" t="s">
        <v>744</v>
      </c>
      <c r="Q298" s="51"/>
      <c r="R298" s="51"/>
      <c r="S298" s="51"/>
      <c r="T298" s="106"/>
    </row>
    <row r="299" spans="1:20" hidden="1" x14ac:dyDescent="0.35">
      <c r="A299" s="52">
        <v>2</v>
      </c>
      <c r="B299" s="51">
        <v>2</v>
      </c>
      <c r="C299" s="99" t="s">
        <v>45</v>
      </c>
      <c r="D299" s="109" t="s">
        <v>125</v>
      </c>
      <c r="E299" s="105" t="s">
        <v>745</v>
      </c>
      <c r="F299" s="51"/>
      <c r="G299" s="51"/>
      <c r="H299" s="51"/>
      <c r="I299" s="51"/>
      <c r="J299" s="51"/>
      <c r="K299" s="51"/>
      <c r="L299" s="51"/>
      <c r="M299" s="51"/>
      <c r="N299" s="51"/>
      <c r="O299" s="51"/>
      <c r="P299" s="51"/>
      <c r="Q299" s="51"/>
      <c r="R299" s="51"/>
      <c r="S299" s="51"/>
      <c r="T299" s="106"/>
    </row>
    <row r="300" spans="1:20" hidden="1" x14ac:dyDescent="0.35">
      <c r="A300" s="52">
        <v>2</v>
      </c>
      <c r="B300" s="51">
        <v>2</v>
      </c>
      <c r="C300" s="99" t="s">
        <v>45</v>
      </c>
      <c r="D300" s="109" t="s">
        <v>126</v>
      </c>
      <c r="E300" s="105" t="s">
        <v>745</v>
      </c>
      <c r="F300" s="51"/>
      <c r="G300" s="51"/>
      <c r="H300" s="51"/>
      <c r="I300" s="51"/>
      <c r="J300" s="51"/>
      <c r="K300" s="51"/>
      <c r="L300" s="51"/>
      <c r="M300" s="51"/>
      <c r="N300" s="51"/>
      <c r="O300" s="51"/>
      <c r="P300" s="51" t="s">
        <v>744</v>
      </c>
      <c r="Q300" s="51"/>
      <c r="R300" s="51"/>
      <c r="S300" s="51"/>
      <c r="T300" s="106"/>
    </row>
    <row r="301" spans="1:20" hidden="1" x14ac:dyDescent="0.35">
      <c r="A301" s="52">
        <v>2</v>
      </c>
      <c r="B301" s="51">
        <v>2</v>
      </c>
      <c r="C301" s="99" t="s">
        <v>45</v>
      </c>
      <c r="D301" s="109" t="s">
        <v>127</v>
      </c>
      <c r="E301" s="105" t="s">
        <v>745</v>
      </c>
      <c r="F301" s="51"/>
      <c r="G301" s="51"/>
      <c r="H301" s="51"/>
      <c r="I301" s="51"/>
      <c r="J301" s="51"/>
      <c r="K301" s="51"/>
      <c r="L301" s="51" t="s">
        <v>744</v>
      </c>
      <c r="M301" s="51"/>
      <c r="N301" s="51"/>
      <c r="O301" s="51"/>
      <c r="P301" s="51" t="s">
        <v>744</v>
      </c>
      <c r="Q301" s="51"/>
      <c r="R301" s="51"/>
      <c r="S301" s="51"/>
      <c r="T301" s="106"/>
    </row>
    <row r="302" spans="1:20" hidden="1" x14ac:dyDescent="0.35">
      <c r="A302" s="52">
        <v>2</v>
      </c>
      <c r="B302" s="51">
        <v>2</v>
      </c>
      <c r="C302" s="99" t="s">
        <v>45</v>
      </c>
      <c r="D302" s="109" t="s">
        <v>128</v>
      </c>
      <c r="E302" s="105" t="s">
        <v>745</v>
      </c>
      <c r="F302" s="51"/>
      <c r="G302" s="51"/>
      <c r="H302" s="51"/>
      <c r="I302" s="51"/>
      <c r="J302" s="51"/>
      <c r="K302" s="51"/>
      <c r="L302" s="51"/>
      <c r="M302" s="51"/>
      <c r="N302" s="51"/>
      <c r="O302" s="51"/>
      <c r="P302" s="51"/>
      <c r="Q302" s="51"/>
      <c r="R302" s="51"/>
      <c r="S302" s="51"/>
      <c r="T302" s="106"/>
    </row>
    <row r="303" spans="1:20" hidden="1" x14ac:dyDescent="0.35">
      <c r="A303" s="52">
        <v>2</v>
      </c>
      <c r="B303" s="51">
        <v>2</v>
      </c>
      <c r="C303" s="99" t="s">
        <v>45</v>
      </c>
      <c r="D303" s="109" t="s">
        <v>58</v>
      </c>
      <c r="E303" s="105" t="s">
        <v>745</v>
      </c>
      <c r="F303" s="51"/>
      <c r="G303" s="51"/>
      <c r="H303" s="51"/>
      <c r="I303" s="51"/>
      <c r="J303" s="51"/>
      <c r="K303" s="51"/>
      <c r="L303" s="51"/>
      <c r="M303" s="51"/>
      <c r="N303" s="51"/>
      <c r="O303" s="51"/>
      <c r="P303" s="51"/>
      <c r="Q303" s="51"/>
      <c r="R303" s="51"/>
      <c r="S303" s="51"/>
      <c r="T303" s="106"/>
    </row>
    <row r="304" spans="1:20" hidden="1" x14ac:dyDescent="0.35">
      <c r="A304" s="52">
        <v>2</v>
      </c>
      <c r="B304" s="51">
        <v>2</v>
      </c>
      <c r="C304" s="99" t="s">
        <v>45</v>
      </c>
      <c r="D304" s="109" t="s">
        <v>129</v>
      </c>
      <c r="E304" s="105" t="s">
        <v>745</v>
      </c>
      <c r="F304" s="51"/>
      <c r="G304" s="51"/>
      <c r="H304" s="51"/>
      <c r="I304" s="51"/>
      <c r="J304" s="51"/>
      <c r="K304" s="51"/>
      <c r="L304" s="51"/>
      <c r="M304" s="51"/>
      <c r="N304" s="51"/>
      <c r="O304" s="51"/>
      <c r="P304" s="51" t="s">
        <v>744</v>
      </c>
      <c r="Q304" s="51"/>
      <c r="R304" s="51"/>
      <c r="S304" s="51"/>
      <c r="T304" s="106"/>
    </row>
    <row r="305" spans="1:20" hidden="1" x14ac:dyDescent="0.35">
      <c r="A305" s="52">
        <v>2</v>
      </c>
      <c r="B305" s="51">
        <v>2</v>
      </c>
      <c r="C305" s="99" t="s">
        <v>64</v>
      </c>
      <c r="D305" s="109" t="s">
        <v>130</v>
      </c>
      <c r="E305" s="105"/>
      <c r="F305" s="51" t="s">
        <v>745</v>
      </c>
      <c r="G305" s="51" t="s">
        <v>744</v>
      </c>
      <c r="H305" s="51"/>
      <c r="I305" s="51"/>
      <c r="J305" s="51"/>
      <c r="K305" s="51"/>
      <c r="L305" s="51"/>
      <c r="M305" s="51"/>
      <c r="N305" s="51"/>
      <c r="O305" s="51"/>
      <c r="P305" s="51"/>
      <c r="Q305" s="51"/>
      <c r="R305" s="51"/>
      <c r="S305" s="51" t="s">
        <v>744</v>
      </c>
      <c r="T305" s="106"/>
    </row>
    <row r="306" spans="1:20" ht="29" hidden="1" x14ac:dyDescent="0.35">
      <c r="A306" s="52">
        <v>2</v>
      </c>
      <c r="B306" s="51">
        <v>2</v>
      </c>
      <c r="C306" s="99" t="s">
        <v>64</v>
      </c>
      <c r="D306" s="109" t="s">
        <v>131</v>
      </c>
      <c r="E306" s="105" t="s">
        <v>744</v>
      </c>
      <c r="F306" s="51" t="s">
        <v>745</v>
      </c>
      <c r="G306" s="51"/>
      <c r="H306" s="51"/>
      <c r="I306" s="51"/>
      <c r="J306" s="51"/>
      <c r="K306" s="51"/>
      <c r="L306" s="51"/>
      <c r="M306" s="51"/>
      <c r="N306" s="51"/>
      <c r="O306" s="51"/>
      <c r="P306" s="51" t="s">
        <v>744</v>
      </c>
      <c r="Q306" s="51"/>
      <c r="R306" s="51"/>
      <c r="S306" s="51"/>
      <c r="T306" s="106"/>
    </row>
    <row r="307" spans="1:20" hidden="1" x14ac:dyDescent="0.35">
      <c r="A307" s="52">
        <v>2</v>
      </c>
      <c r="B307" s="51">
        <v>2</v>
      </c>
      <c r="C307" s="99" t="s">
        <v>64</v>
      </c>
      <c r="D307" s="109" t="s">
        <v>132</v>
      </c>
      <c r="E307" s="105"/>
      <c r="F307" s="51" t="s">
        <v>745</v>
      </c>
      <c r="G307" s="51"/>
      <c r="H307" s="51"/>
      <c r="I307" s="51"/>
      <c r="J307" s="51"/>
      <c r="K307" s="51"/>
      <c r="L307" s="51"/>
      <c r="M307" s="51"/>
      <c r="N307" s="51"/>
      <c r="O307" s="51"/>
      <c r="P307" s="51"/>
      <c r="Q307" s="51"/>
      <c r="R307" s="51"/>
      <c r="S307" s="51"/>
      <c r="T307" s="106"/>
    </row>
    <row r="308" spans="1:20" hidden="1" x14ac:dyDescent="0.35">
      <c r="A308" s="52">
        <v>2</v>
      </c>
      <c r="B308" s="51">
        <v>2</v>
      </c>
      <c r="C308" s="99" t="s">
        <v>67</v>
      </c>
      <c r="D308" s="109" t="s">
        <v>133</v>
      </c>
      <c r="E308" s="105"/>
      <c r="F308" s="51"/>
      <c r="G308" s="51"/>
      <c r="H308" s="51"/>
      <c r="I308" s="51"/>
      <c r="J308" s="51"/>
      <c r="K308" s="51"/>
      <c r="L308" s="51"/>
      <c r="M308" s="51"/>
      <c r="N308" s="51"/>
      <c r="O308" s="51"/>
      <c r="P308" s="51"/>
      <c r="Q308" s="51"/>
      <c r="R308" s="51"/>
      <c r="S308" s="51"/>
      <c r="T308" s="106"/>
    </row>
    <row r="309" spans="1:20" ht="29" hidden="1" x14ac:dyDescent="0.35">
      <c r="A309" s="52">
        <v>2</v>
      </c>
      <c r="B309" s="51">
        <v>2</v>
      </c>
      <c r="C309" s="99" t="s">
        <v>67</v>
      </c>
      <c r="D309" s="109" t="s">
        <v>134</v>
      </c>
      <c r="E309" s="105" t="s">
        <v>744</v>
      </c>
      <c r="F309" s="51"/>
      <c r="G309" s="51"/>
      <c r="H309" s="51"/>
      <c r="I309" s="51"/>
      <c r="J309" s="51"/>
      <c r="K309" s="51"/>
      <c r="L309" s="51"/>
      <c r="M309" s="51"/>
      <c r="N309" s="51"/>
      <c r="O309" s="51"/>
      <c r="P309" s="51" t="s">
        <v>744</v>
      </c>
      <c r="Q309" s="51"/>
      <c r="R309" s="51"/>
      <c r="S309" s="51"/>
      <c r="T309" s="106"/>
    </row>
    <row r="310" spans="1:20" hidden="1" x14ac:dyDescent="0.35">
      <c r="A310" s="52">
        <v>2</v>
      </c>
      <c r="B310" s="51">
        <v>3</v>
      </c>
      <c r="C310" s="99" t="s">
        <v>142</v>
      </c>
      <c r="D310" s="109" t="s">
        <v>143</v>
      </c>
      <c r="E310" s="105"/>
      <c r="F310" s="51"/>
      <c r="G310" s="51"/>
      <c r="H310" s="51"/>
      <c r="I310" s="51" t="s">
        <v>744</v>
      </c>
      <c r="J310" s="51"/>
      <c r="K310" s="51"/>
      <c r="L310" s="51"/>
      <c r="M310" s="51"/>
      <c r="N310" s="51" t="s">
        <v>744</v>
      </c>
      <c r="O310" s="51"/>
      <c r="P310" s="51"/>
      <c r="Q310" s="51"/>
      <c r="R310" s="51"/>
      <c r="S310" s="51"/>
      <c r="T310" s="106" t="s">
        <v>744</v>
      </c>
    </row>
    <row r="311" spans="1:20" ht="29" x14ac:dyDescent="0.35">
      <c r="A311" s="52">
        <v>2</v>
      </c>
      <c r="B311" s="51">
        <v>3</v>
      </c>
      <c r="C311" s="99" t="s">
        <v>142</v>
      </c>
      <c r="D311" s="109" t="s">
        <v>144</v>
      </c>
      <c r="E311" s="105" t="s">
        <v>744</v>
      </c>
      <c r="F311" s="51"/>
      <c r="G311" s="51"/>
      <c r="H311" s="51" t="s">
        <v>744</v>
      </c>
      <c r="I311" s="51" t="s">
        <v>744</v>
      </c>
      <c r="J311" s="51"/>
      <c r="K311" s="51"/>
      <c r="L311" s="51"/>
      <c r="M311" s="51"/>
      <c r="N311" s="51" t="s">
        <v>744</v>
      </c>
      <c r="O311" s="51"/>
      <c r="P311" s="51"/>
      <c r="Q311" s="51"/>
      <c r="R311" s="51" t="s">
        <v>744</v>
      </c>
      <c r="S311" s="51"/>
      <c r="T311" s="106" t="s">
        <v>744</v>
      </c>
    </row>
    <row r="312" spans="1:20" hidden="1" x14ac:dyDescent="0.35">
      <c r="A312" s="52">
        <v>2</v>
      </c>
      <c r="B312" s="51">
        <v>3</v>
      </c>
      <c r="C312" s="99" t="s">
        <v>142</v>
      </c>
      <c r="D312" s="109" t="s">
        <v>145</v>
      </c>
      <c r="E312" s="105" t="s">
        <v>744</v>
      </c>
      <c r="F312" s="51"/>
      <c r="G312" s="51"/>
      <c r="H312" s="51"/>
      <c r="I312" s="51"/>
      <c r="J312" s="51"/>
      <c r="K312" s="51"/>
      <c r="L312" s="51"/>
      <c r="M312" s="51"/>
      <c r="N312" s="51"/>
      <c r="O312" s="51"/>
      <c r="P312" s="51"/>
      <c r="Q312" s="51"/>
      <c r="R312" s="51"/>
      <c r="S312" s="51"/>
      <c r="T312" s="106"/>
    </row>
    <row r="313" spans="1:20" x14ac:dyDescent="0.35">
      <c r="A313" s="52">
        <v>2</v>
      </c>
      <c r="B313" s="51">
        <v>3</v>
      </c>
      <c r="C313" s="99" t="s">
        <v>142</v>
      </c>
      <c r="D313" s="109" t="s">
        <v>146</v>
      </c>
      <c r="E313" s="105"/>
      <c r="F313" s="51"/>
      <c r="G313" s="51"/>
      <c r="H313" s="51" t="s">
        <v>744</v>
      </c>
      <c r="I313" s="51"/>
      <c r="J313" s="51" t="s">
        <v>744</v>
      </c>
      <c r="K313" s="51"/>
      <c r="L313" s="51"/>
      <c r="M313" s="51" t="s">
        <v>744</v>
      </c>
      <c r="N313" s="51"/>
      <c r="O313" s="51"/>
      <c r="P313" s="51"/>
      <c r="Q313" s="51"/>
      <c r="R313" s="51" t="s">
        <v>744</v>
      </c>
      <c r="S313" s="51"/>
      <c r="T313" s="106"/>
    </row>
    <row r="314" spans="1:20" hidden="1" x14ac:dyDescent="0.35">
      <c r="A314" s="52">
        <v>2</v>
      </c>
      <c r="B314" s="51">
        <v>3</v>
      </c>
      <c r="C314" s="99" t="s">
        <v>142</v>
      </c>
      <c r="D314" s="109" t="s">
        <v>147</v>
      </c>
      <c r="E314" s="105"/>
      <c r="F314" s="51"/>
      <c r="G314" s="51"/>
      <c r="H314" s="51"/>
      <c r="I314" s="51"/>
      <c r="J314" s="51" t="s">
        <v>744</v>
      </c>
      <c r="K314" s="51"/>
      <c r="L314" s="51"/>
      <c r="M314" s="51"/>
      <c r="N314" s="51"/>
      <c r="O314" s="51"/>
      <c r="P314" s="51"/>
      <c r="Q314" s="51"/>
      <c r="R314" s="51"/>
      <c r="S314" s="51"/>
      <c r="T314" s="106"/>
    </row>
    <row r="315" spans="1:20" ht="29" x14ac:dyDescent="0.35">
      <c r="A315" s="52">
        <v>2</v>
      </c>
      <c r="B315" s="51">
        <v>3</v>
      </c>
      <c r="C315" s="99" t="s">
        <v>142</v>
      </c>
      <c r="D315" s="109" t="s">
        <v>148</v>
      </c>
      <c r="E315" s="105"/>
      <c r="F315" s="51"/>
      <c r="G315" s="51"/>
      <c r="H315" s="51" t="s">
        <v>744</v>
      </c>
      <c r="I315" s="51"/>
      <c r="J315" s="51"/>
      <c r="K315" s="51"/>
      <c r="L315" s="51" t="s">
        <v>744</v>
      </c>
      <c r="M315" s="51"/>
      <c r="N315" s="51" t="s">
        <v>744</v>
      </c>
      <c r="O315" s="51"/>
      <c r="P315" s="51"/>
      <c r="Q315" s="51"/>
      <c r="R315" s="51" t="s">
        <v>744</v>
      </c>
      <c r="S315" s="51"/>
      <c r="T315" s="106" t="s">
        <v>744</v>
      </c>
    </row>
    <row r="316" spans="1:20" ht="29" hidden="1" x14ac:dyDescent="0.35">
      <c r="A316" s="52">
        <v>2</v>
      </c>
      <c r="B316" s="51">
        <v>3</v>
      </c>
      <c r="C316" s="99" t="s">
        <v>142</v>
      </c>
      <c r="D316" s="109" t="s">
        <v>149</v>
      </c>
      <c r="E316" s="105"/>
      <c r="F316" s="51"/>
      <c r="G316" s="51"/>
      <c r="H316" s="51"/>
      <c r="I316" s="51"/>
      <c r="J316" s="51" t="s">
        <v>744</v>
      </c>
      <c r="K316" s="51"/>
      <c r="L316" s="51" t="s">
        <v>744</v>
      </c>
      <c r="M316" s="51"/>
      <c r="N316" s="51" t="s">
        <v>744</v>
      </c>
      <c r="O316" s="51"/>
      <c r="P316" s="51"/>
      <c r="Q316" s="51"/>
      <c r="R316" s="51"/>
      <c r="S316" s="51"/>
      <c r="T316" s="106"/>
    </row>
    <row r="317" spans="1:20" hidden="1" x14ac:dyDescent="0.35">
      <c r="A317" s="52">
        <v>2</v>
      </c>
      <c r="B317" s="51">
        <v>3</v>
      </c>
      <c r="C317" s="99" t="s">
        <v>136</v>
      </c>
      <c r="D317" s="109" t="s">
        <v>150</v>
      </c>
      <c r="E317" s="105"/>
      <c r="F317" s="51"/>
      <c r="G317" s="51"/>
      <c r="H317" s="51"/>
      <c r="I317" s="51"/>
      <c r="J317" s="51"/>
      <c r="K317" s="51"/>
      <c r="L317" s="51"/>
      <c r="M317" s="51"/>
      <c r="N317" s="51" t="s">
        <v>744</v>
      </c>
      <c r="O317" s="51"/>
      <c r="P317" s="51"/>
      <c r="Q317" s="51"/>
      <c r="R317" s="51"/>
      <c r="S317" s="51"/>
      <c r="T317" s="106"/>
    </row>
    <row r="318" spans="1:20" ht="29" hidden="1" x14ac:dyDescent="0.35">
      <c r="A318" s="52">
        <v>2</v>
      </c>
      <c r="B318" s="51">
        <v>3</v>
      </c>
      <c r="C318" s="99" t="s">
        <v>136</v>
      </c>
      <c r="D318" s="109" t="s">
        <v>151</v>
      </c>
      <c r="E318" s="105"/>
      <c r="F318" s="51"/>
      <c r="G318" s="51"/>
      <c r="H318" s="51"/>
      <c r="I318" s="51"/>
      <c r="J318" s="51" t="s">
        <v>744</v>
      </c>
      <c r="K318" s="51"/>
      <c r="L318" s="51" t="s">
        <v>744</v>
      </c>
      <c r="M318" s="51"/>
      <c r="N318" s="51"/>
      <c r="O318" s="51"/>
      <c r="P318" s="51"/>
      <c r="Q318" s="51"/>
      <c r="R318" s="51"/>
      <c r="S318" s="51"/>
      <c r="T318" s="106"/>
    </row>
    <row r="319" spans="1:20" ht="29" hidden="1" x14ac:dyDescent="0.35">
      <c r="A319" s="52">
        <v>2</v>
      </c>
      <c r="B319" s="51">
        <v>3</v>
      </c>
      <c r="C319" s="99" t="s">
        <v>136</v>
      </c>
      <c r="D319" s="109" t="s">
        <v>152</v>
      </c>
      <c r="E319" s="105" t="s">
        <v>744</v>
      </c>
      <c r="F319" s="51"/>
      <c r="G319" s="51"/>
      <c r="H319" s="51"/>
      <c r="I319" s="51"/>
      <c r="J319" s="51"/>
      <c r="K319" s="51"/>
      <c r="L319" s="51"/>
      <c r="M319" s="51" t="s">
        <v>744</v>
      </c>
      <c r="N319" s="51"/>
      <c r="O319" s="51"/>
      <c r="P319" s="51" t="s">
        <v>744</v>
      </c>
      <c r="Q319" s="51"/>
      <c r="R319" s="51"/>
      <c r="S319" s="51"/>
      <c r="T319" s="106"/>
    </row>
    <row r="320" spans="1:20" hidden="1" x14ac:dyDescent="0.35">
      <c r="A320" s="52">
        <v>2</v>
      </c>
      <c r="B320" s="51">
        <v>3</v>
      </c>
      <c r="C320" s="99" t="s">
        <v>136</v>
      </c>
      <c r="D320" s="109" t="s">
        <v>153</v>
      </c>
      <c r="E320" s="105"/>
      <c r="F320" s="51"/>
      <c r="G320" s="51"/>
      <c r="H320" s="51" t="s">
        <v>744</v>
      </c>
      <c r="I320" s="51"/>
      <c r="J320" s="51" t="s">
        <v>744</v>
      </c>
      <c r="K320" s="51" t="s">
        <v>744</v>
      </c>
      <c r="L320" s="51"/>
      <c r="M320" s="51"/>
      <c r="N320" s="51" t="s">
        <v>744</v>
      </c>
      <c r="O320" s="51"/>
      <c r="P320" s="51"/>
      <c r="Q320" s="51"/>
      <c r="R320" s="51"/>
      <c r="S320" s="51"/>
      <c r="T320" s="106"/>
    </row>
    <row r="321" spans="1:20" hidden="1" x14ac:dyDescent="0.35">
      <c r="A321" s="52">
        <v>2</v>
      </c>
      <c r="B321" s="51">
        <v>3</v>
      </c>
      <c r="C321" s="99" t="s">
        <v>136</v>
      </c>
      <c r="D321" s="109" t="s">
        <v>154</v>
      </c>
      <c r="E321" s="105"/>
      <c r="F321" s="51"/>
      <c r="G321" s="51"/>
      <c r="H321" s="51" t="s">
        <v>744</v>
      </c>
      <c r="I321" s="51"/>
      <c r="J321" s="51"/>
      <c r="K321" s="51"/>
      <c r="L321" s="51" t="s">
        <v>744</v>
      </c>
      <c r="M321" s="51"/>
      <c r="N321" s="51"/>
      <c r="O321" s="51"/>
      <c r="P321" s="51"/>
      <c r="Q321" s="51"/>
      <c r="R321" s="51"/>
      <c r="S321" s="51"/>
      <c r="T321" s="106"/>
    </row>
    <row r="322" spans="1:20" hidden="1" x14ac:dyDescent="0.35">
      <c r="A322" s="52">
        <v>2</v>
      </c>
      <c r="B322" s="51">
        <v>3</v>
      </c>
      <c r="C322" s="99" t="s">
        <v>136</v>
      </c>
      <c r="D322" s="109" t="s">
        <v>155</v>
      </c>
      <c r="E322" s="105" t="s">
        <v>744</v>
      </c>
      <c r="F322" s="51"/>
      <c r="G322" s="51"/>
      <c r="H322" s="51"/>
      <c r="I322" s="51"/>
      <c r="J322" s="51"/>
      <c r="K322" s="51"/>
      <c r="L322" s="51"/>
      <c r="M322" s="51"/>
      <c r="N322" s="51"/>
      <c r="O322" s="51"/>
      <c r="P322" s="51" t="s">
        <v>744</v>
      </c>
      <c r="Q322" s="51"/>
      <c r="R322" s="51"/>
      <c r="S322" s="51"/>
      <c r="T322" s="106"/>
    </row>
    <row r="323" spans="1:20" ht="43.5" hidden="1" x14ac:dyDescent="0.35">
      <c r="A323" s="52">
        <v>2</v>
      </c>
      <c r="B323" s="51">
        <v>3</v>
      </c>
      <c r="C323" s="99" t="s">
        <v>136</v>
      </c>
      <c r="D323" s="109" t="s">
        <v>156</v>
      </c>
      <c r="E323" s="105" t="s">
        <v>744</v>
      </c>
      <c r="F323" s="51"/>
      <c r="G323" s="51"/>
      <c r="H323" s="51"/>
      <c r="I323" s="51"/>
      <c r="J323" s="51" t="s">
        <v>744</v>
      </c>
      <c r="K323" s="51"/>
      <c r="L323" s="51" t="s">
        <v>744</v>
      </c>
      <c r="M323" s="51"/>
      <c r="N323" s="51" t="s">
        <v>744</v>
      </c>
      <c r="O323" s="51"/>
      <c r="P323" s="51" t="s">
        <v>744</v>
      </c>
      <c r="Q323" s="51"/>
      <c r="R323" s="51"/>
      <c r="S323" s="51"/>
      <c r="T323" s="106"/>
    </row>
    <row r="324" spans="1:20" x14ac:dyDescent="0.35">
      <c r="A324" s="52">
        <v>2</v>
      </c>
      <c r="B324" s="51">
        <v>3</v>
      </c>
      <c r="C324" s="99" t="s">
        <v>137</v>
      </c>
      <c r="D324" s="109" t="s">
        <v>157</v>
      </c>
      <c r="E324" s="105"/>
      <c r="F324" s="51"/>
      <c r="G324" s="51"/>
      <c r="H324" s="51" t="s">
        <v>744</v>
      </c>
      <c r="I324" s="51"/>
      <c r="J324" s="51" t="s">
        <v>744</v>
      </c>
      <c r="K324" s="51"/>
      <c r="L324" s="51" t="s">
        <v>744</v>
      </c>
      <c r="M324" s="51"/>
      <c r="N324" s="51"/>
      <c r="O324" s="51"/>
      <c r="P324" s="51"/>
      <c r="Q324" s="51"/>
      <c r="R324" s="51" t="s">
        <v>744</v>
      </c>
      <c r="S324" s="51"/>
      <c r="T324" s="106"/>
    </row>
    <row r="325" spans="1:20" hidden="1" x14ac:dyDescent="0.35">
      <c r="A325" s="52">
        <v>2</v>
      </c>
      <c r="B325" s="51">
        <v>3</v>
      </c>
      <c r="C325" s="99" t="s">
        <v>137</v>
      </c>
      <c r="D325" s="109" t="s">
        <v>158</v>
      </c>
      <c r="E325" s="105"/>
      <c r="F325" s="51"/>
      <c r="G325" s="51"/>
      <c r="H325" s="51"/>
      <c r="I325" s="51"/>
      <c r="J325" s="51"/>
      <c r="K325" s="51"/>
      <c r="L325" s="51"/>
      <c r="M325" s="51"/>
      <c r="N325" s="51"/>
      <c r="O325" s="51"/>
      <c r="P325" s="51"/>
      <c r="Q325" s="51"/>
      <c r="R325" s="51"/>
      <c r="S325" s="51"/>
      <c r="T325" s="106"/>
    </row>
    <row r="326" spans="1:20" hidden="1" x14ac:dyDescent="0.35">
      <c r="A326" s="52">
        <v>2</v>
      </c>
      <c r="B326" s="51">
        <v>3</v>
      </c>
      <c r="C326" s="99" t="s">
        <v>137</v>
      </c>
      <c r="D326" s="109" t="s">
        <v>159</v>
      </c>
      <c r="E326" s="105" t="s">
        <v>744</v>
      </c>
      <c r="F326" s="51"/>
      <c r="G326" s="51"/>
      <c r="H326" s="51"/>
      <c r="I326" s="51"/>
      <c r="J326" s="51"/>
      <c r="K326" s="51"/>
      <c r="L326" s="51"/>
      <c r="M326" s="51" t="s">
        <v>744</v>
      </c>
      <c r="N326" s="51"/>
      <c r="O326" s="51"/>
      <c r="P326" s="51"/>
      <c r="Q326" s="51"/>
      <c r="R326" s="51"/>
      <c r="S326" s="51"/>
      <c r="T326" s="106"/>
    </row>
    <row r="327" spans="1:20" hidden="1" x14ac:dyDescent="0.35">
      <c r="A327" s="52">
        <v>2</v>
      </c>
      <c r="B327" s="51">
        <v>3</v>
      </c>
      <c r="C327" s="99" t="s">
        <v>137</v>
      </c>
      <c r="D327" s="109" t="s">
        <v>160</v>
      </c>
      <c r="E327" s="105" t="s">
        <v>744</v>
      </c>
      <c r="F327" s="51"/>
      <c r="G327" s="51"/>
      <c r="H327" s="51" t="s">
        <v>744</v>
      </c>
      <c r="I327" s="51"/>
      <c r="J327" s="51"/>
      <c r="K327" s="51"/>
      <c r="L327" s="51" t="s">
        <v>744</v>
      </c>
      <c r="M327" s="51"/>
      <c r="N327" s="51"/>
      <c r="O327" s="51"/>
      <c r="P327" s="51"/>
      <c r="Q327" s="51"/>
      <c r="R327" s="51"/>
      <c r="S327" s="51"/>
      <c r="T327" s="106"/>
    </row>
    <row r="328" spans="1:20" ht="43.5" x14ac:dyDescent="0.35">
      <c r="A328" s="52">
        <v>2</v>
      </c>
      <c r="B328" s="51">
        <v>3</v>
      </c>
      <c r="C328" s="99" t="s">
        <v>138</v>
      </c>
      <c r="D328" s="109" t="s">
        <v>161</v>
      </c>
      <c r="E328" s="105" t="s">
        <v>744</v>
      </c>
      <c r="F328" s="51"/>
      <c r="G328" s="51"/>
      <c r="H328" s="51"/>
      <c r="I328" s="51" t="s">
        <v>744</v>
      </c>
      <c r="J328" s="51"/>
      <c r="K328" s="51"/>
      <c r="L328" s="51" t="s">
        <v>744</v>
      </c>
      <c r="M328" s="51"/>
      <c r="N328" s="51" t="s">
        <v>744</v>
      </c>
      <c r="O328" s="51"/>
      <c r="P328" s="51"/>
      <c r="Q328" s="51"/>
      <c r="R328" s="51" t="s">
        <v>744</v>
      </c>
      <c r="S328" s="51"/>
      <c r="T328" s="106" t="s">
        <v>744</v>
      </c>
    </row>
    <row r="329" spans="1:20" ht="29" x14ac:dyDescent="0.35">
      <c r="A329" s="52">
        <v>2</v>
      </c>
      <c r="B329" s="51">
        <v>3</v>
      </c>
      <c r="C329" s="99" t="s">
        <v>138</v>
      </c>
      <c r="D329" s="109" t="s">
        <v>162</v>
      </c>
      <c r="E329" s="105"/>
      <c r="F329" s="51"/>
      <c r="G329" s="51"/>
      <c r="H329" s="51"/>
      <c r="I329" s="51"/>
      <c r="J329" s="51" t="s">
        <v>744</v>
      </c>
      <c r="K329" s="51"/>
      <c r="L329" s="51" t="s">
        <v>744</v>
      </c>
      <c r="M329" s="51"/>
      <c r="N329" s="51"/>
      <c r="O329" s="51"/>
      <c r="P329" s="51"/>
      <c r="Q329" s="51"/>
      <c r="R329" s="51" t="s">
        <v>744</v>
      </c>
      <c r="S329" s="51"/>
      <c r="T329" s="106"/>
    </row>
    <row r="330" spans="1:20" ht="29" hidden="1" x14ac:dyDescent="0.35">
      <c r="A330" s="52">
        <v>2</v>
      </c>
      <c r="B330" s="51">
        <v>3</v>
      </c>
      <c r="C330" s="99" t="s">
        <v>138</v>
      </c>
      <c r="D330" s="109" t="s">
        <v>163</v>
      </c>
      <c r="E330" s="105" t="s">
        <v>744</v>
      </c>
      <c r="F330" s="51"/>
      <c r="G330" s="51"/>
      <c r="H330" s="51" t="s">
        <v>744</v>
      </c>
      <c r="I330" s="51"/>
      <c r="J330" s="51" t="s">
        <v>744</v>
      </c>
      <c r="K330" s="51"/>
      <c r="L330" s="51" t="s">
        <v>744</v>
      </c>
      <c r="M330" s="51"/>
      <c r="N330" s="51"/>
      <c r="O330" s="51"/>
      <c r="P330" s="51"/>
      <c r="Q330" s="51"/>
      <c r="R330" s="51"/>
      <c r="S330" s="51"/>
      <c r="T330" s="106" t="s">
        <v>744</v>
      </c>
    </row>
    <row r="331" spans="1:20" ht="29" x14ac:dyDescent="0.35">
      <c r="A331" s="52">
        <v>2</v>
      </c>
      <c r="B331" s="51">
        <v>3</v>
      </c>
      <c r="C331" s="99" t="s">
        <v>138</v>
      </c>
      <c r="D331" s="109" t="s">
        <v>164</v>
      </c>
      <c r="E331" s="105" t="s">
        <v>744</v>
      </c>
      <c r="F331" s="51"/>
      <c r="G331" s="51"/>
      <c r="H331" s="51" t="s">
        <v>744</v>
      </c>
      <c r="I331" s="51" t="s">
        <v>744</v>
      </c>
      <c r="J331" s="51"/>
      <c r="K331" s="51"/>
      <c r="L331" s="51" t="s">
        <v>744</v>
      </c>
      <c r="M331" s="51"/>
      <c r="N331" s="51" t="s">
        <v>744</v>
      </c>
      <c r="O331" s="51"/>
      <c r="P331" s="51"/>
      <c r="Q331" s="51"/>
      <c r="R331" s="51" t="s">
        <v>744</v>
      </c>
      <c r="S331" s="51"/>
      <c r="T331" s="106" t="s">
        <v>744</v>
      </c>
    </row>
    <row r="332" spans="1:20" hidden="1" x14ac:dyDescent="0.35">
      <c r="A332" s="52">
        <v>2</v>
      </c>
      <c r="B332" s="51">
        <v>3</v>
      </c>
      <c r="C332" s="99" t="s">
        <v>139</v>
      </c>
      <c r="D332" s="109" t="s">
        <v>165</v>
      </c>
      <c r="E332" s="105"/>
      <c r="F332" s="51"/>
      <c r="G332" s="51"/>
      <c r="H332" s="51"/>
      <c r="I332" s="51"/>
      <c r="J332" s="51"/>
      <c r="K332" s="51"/>
      <c r="L332" s="51" t="s">
        <v>744</v>
      </c>
      <c r="M332" s="51"/>
      <c r="N332" s="51"/>
      <c r="O332" s="51"/>
      <c r="P332" s="51"/>
      <c r="Q332" s="51"/>
      <c r="R332" s="51"/>
      <c r="S332" s="51"/>
      <c r="T332" s="106"/>
    </row>
    <row r="333" spans="1:20" ht="29" hidden="1" x14ac:dyDescent="0.35">
      <c r="A333" s="52">
        <v>2</v>
      </c>
      <c r="B333" s="51">
        <v>3</v>
      </c>
      <c r="C333" s="99" t="s">
        <v>139</v>
      </c>
      <c r="D333" s="109" t="s">
        <v>166</v>
      </c>
      <c r="E333" s="105"/>
      <c r="F333" s="51"/>
      <c r="G333" s="51"/>
      <c r="H333" s="51" t="s">
        <v>744</v>
      </c>
      <c r="I333" s="51"/>
      <c r="J333" s="51"/>
      <c r="K333" s="51"/>
      <c r="L333" s="51" t="s">
        <v>744</v>
      </c>
      <c r="M333" s="51"/>
      <c r="N333" s="51"/>
      <c r="O333" s="51"/>
      <c r="P333" s="51"/>
      <c r="Q333" s="51"/>
      <c r="R333" s="51"/>
      <c r="S333" s="51"/>
      <c r="T333" s="106"/>
    </row>
    <row r="334" spans="1:20" x14ac:dyDescent="0.35">
      <c r="A334" s="52">
        <v>2</v>
      </c>
      <c r="B334" s="51">
        <v>3</v>
      </c>
      <c r="C334" s="99" t="s">
        <v>139</v>
      </c>
      <c r="D334" s="109" t="s">
        <v>167</v>
      </c>
      <c r="E334" s="105"/>
      <c r="F334" s="51"/>
      <c r="G334" s="51"/>
      <c r="H334" s="51" t="s">
        <v>744</v>
      </c>
      <c r="I334" s="51"/>
      <c r="J334" s="51"/>
      <c r="K334" s="51"/>
      <c r="L334" s="51" t="s">
        <v>744</v>
      </c>
      <c r="M334" s="51"/>
      <c r="N334" s="51"/>
      <c r="O334" s="51"/>
      <c r="P334" s="51"/>
      <c r="Q334" s="51"/>
      <c r="R334" s="51" t="s">
        <v>744</v>
      </c>
      <c r="S334" s="51"/>
      <c r="T334" s="106" t="s">
        <v>744</v>
      </c>
    </row>
    <row r="335" spans="1:20" hidden="1" x14ac:dyDescent="0.35">
      <c r="A335" s="52">
        <v>2</v>
      </c>
      <c r="B335" s="51">
        <v>3</v>
      </c>
      <c r="C335" s="99" t="s">
        <v>139</v>
      </c>
      <c r="D335" s="109" t="s">
        <v>168</v>
      </c>
      <c r="E335" s="105"/>
      <c r="F335" s="51"/>
      <c r="G335" s="51"/>
      <c r="H335" s="51"/>
      <c r="I335" s="51"/>
      <c r="J335" s="51"/>
      <c r="K335" s="51"/>
      <c r="L335" s="51" t="s">
        <v>744</v>
      </c>
      <c r="M335" s="51"/>
      <c r="N335" s="51"/>
      <c r="O335" s="51"/>
      <c r="P335" s="51" t="s">
        <v>744</v>
      </c>
      <c r="Q335" s="51"/>
      <c r="R335" s="51"/>
      <c r="S335" s="51"/>
      <c r="T335" s="106"/>
    </row>
    <row r="336" spans="1:20" hidden="1" x14ac:dyDescent="0.35">
      <c r="A336" s="52">
        <v>2</v>
      </c>
      <c r="B336" s="51">
        <v>3</v>
      </c>
      <c r="C336" s="99" t="s">
        <v>140</v>
      </c>
      <c r="D336" s="109" t="s">
        <v>169</v>
      </c>
      <c r="E336" s="105"/>
      <c r="F336" s="51"/>
      <c r="G336" s="51"/>
      <c r="H336" s="51"/>
      <c r="I336" s="51"/>
      <c r="J336" s="51" t="s">
        <v>744</v>
      </c>
      <c r="K336" s="51"/>
      <c r="L336" s="51" t="s">
        <v>744</v>
      </c>
      <c r="M336" s="51" t="s">
        <v>744</v>
      </c>
      <c r="N336" s="51"/>
      <c r="O336" s="51"/>
      <c r="P336" s="51"/>
      <c r="Q336" s="51"/>
      <c r="R336" s="51"/>
      <c r="S336" s="51"/>
      <c r="T336" s="106"/>
    </row>
    <row r="337" spans="1:20" hidden="1" x14ac:dyDescent="0.35">
      <c r="A337" s="52">
        <v>2</v>
      </c>
      <c r="B337" s="51">
        <v>3</v>
      </c>
      <c r="C337" s="99" t="s">
        <v>140</v>
      </c>
      <c r="D337" s="109" t="s">
        <v>170</v>
      </c>
      <c r="E337" s="105"/>
      <c r="F337" s="51"/>
      <c r="G337" s="51"/>
      <c r="H337" s="51" t="s">
        <v>744</v>
      </c>
      <c r="I337" s="51"/>
      <c r="J337" s="51"/>
      <c r="K337" s="51"/>
      <c r="L337" s="51" t="s">
        <v>744</v>
      </c>
      <c r="M337" s="51"/>
      <c r="N337" s="51"/>
      <c r="O337" s="51"/>
      <c r="P337" s="51"/>
      <c r="Q337" s="51"/>
      <c r="R337" s="51"/>
      <c r="S337" s="51"/>
      <c r="T337" s="106"/>
    </row>
    <row r="338" spans="1:20" ht="29" hidden="1" x14ac:dyDescent="0.35">
      <c r="A338" s="52">
        <v>2</v>
      </c>
      <c r="B338" s="51">
        <v>3</v>
      </c>
      <c r="C338" s="99" t="s">
        <v>140</v>
      </c>
      <c r="D338" s="109" t="s">
        <v>171</v>
      </c>
      <c r="E338" s="105"/>
      <c r="F338" s="51"/>
      <c r="G338" s="51"/>
      <c r="H338" s="51"/>
      <c r="I338" s="51"/>
      <c r="J338" s="51" t="s">
        <v>744</v>
      </c>
      <c r="K338" s="51"/>
      <c r="L338" s="51"/>
      <c r="M338" s="51" t="s">
        <v>744</v>
      </c>
      <c r="N338" s="51"/>
      <c r="O338" s="51"/>
      <c r="P338" s="51"/>
      <c r="Q338" s="51"/>
      <c r="R338" s="51"/>
      <c r="S338" s="51"/>
      <c r="T338" s="106"/>
    </row>
    <row r="339" spans="1:20" x14ac:dyDescent="0.35">
      <c r="A339" s="52">
        <v>2</v>
      </c>
      <c r="B339" s="51">
        <v>3</v>
      </c>
      <c r="C339" s="99" t="s">
        <v>140</v>
      </c>
      <c r="D339" s="109" t="s">
        <v>172</v>
      </c>
      <c r="E339" s="105" t="s">
        <v>744</v>
      </c>
      <c r="F339" s="51"/>
      <c r="G339" s="51"/>
      <c r="H339" s="51"/>
      <c r="I339" s="51"/>
      <c r="J339" s="51"/>
      <c r="K339" s="51"/>
      <c r="L339" s="51"/>
      <c r="M339" s="51"/>
      <c r="N339" s="51"/>
      <c r="O339" s="51"/>
      <c r="P339" s="51"/>
      <c r="Q339" s="51"/>
      <c r="R339" s="51" t="s">
        <v>744</v>
      </c>
      <c r="S339" s="51"/>
      <c r="T339" s="106" t="s">
        <v>744</v>
      </c>
    </row>
    <row r="340" spans="1:20" ht="29" hidden="1" x14ac:dyDescent="0.35">
      <c r="A340" s="52">
        <v>2</v>
      </c>
      <c r="B340" s="51">
        <v>3</v>
      </c>
      <c r="C340" s="99" t="s">
        <v>140</v>
      </c>
      <c r="D340" s="109" t="s">
        <v>173</v>
      </c>
      <c r="E340" s="105" t="s">
        <v>744</v>
      </c>
      <c r="F340" s="51"/>
      <c r="G340" s="51"/>
      <c r="H340" s="51"/>
      <c r="I340" s="51"/>
      <c r="J340" s="51"/>
      <c r="K340" s="51" t="s">
        <v>744</v>
      </c>
      <c r="L340" s="51" t="s">
        <v>744</v>
      </c>
      <c r="M340" s="51"/>
      <c r="N340" s="51"/>
      <c r="O340" s="51"/>
      <c r="P340" s="51"/>
      <c r="Q340" s="51"/>
      <c r="R340" s="51"/>
      <c r="S340" s="51"/>
      <c r="T340" s="106"/>
    </row>
    <row r="341" spans="1:20" hidden="1" x14ac:dyDescent="0.35">
      <c r="A341" s="52">
        <v>2</v>
      </c>
      <c r="B341" s="51">
        <v>3</v>
      </c>
      <c r="C341" s="99" t="s">
        <v>141</v>
      </c>
      <c r="D341" s="109" t="s">
        <v>174</v>
      </c>
      <c r="E341" s="105"/>
      <c r="F341" s="51"/>
      <c r="G341" s="51"/>
      <c r="H341" s="51"/>
      <c r="I341" s="51"/>
      <c r="J341" s="51"/>
      <c r="K341" s="51"/>
      <c r="L341" s="51"/>
      <c r="M341" s="51" t="s">
        <v>744</v>
      </c>
      <c r="N341" s="51"/>
      <c r="O341" s="51"/>
      <c r="P341" s="51"/>
      <c r="Q341" s="51"/>
      <c r="R341" s="51"/>
      <c r="S341" s="51"/>
      <c r="T341" s="106"/>
    </row>
    <row r="342" spans="1:20" ht="29" hidden="1" x14ac:dyDescent="0.35">
      <c r="A342" s="52">
        <v>2</v>
      </c>
      <c r="B342" s="51">
        <v>3</v>
      </c>
      <c r="C342" s="99" t="s">
        <v>141</v>
      </c>
      <c r="D342" s="109" t="s">
        <v>175</v>
      </c>
      <c r="E342" s="105"/>
      <c r="F342" s="51"/>
      <c r="G342" s="51"/>
      <c r="H342" s="51"/>
      <c r="I342" s="51"/>
      <c r="J342" s="51"/>
      <c r="K342" s="51"/>
      <c r="L342" s="51"/>
      <c r="M342" s="51" t="s">
        <v>744</v>
      </c>
      <c r="N342" s="51"/>
      <c r="O342" s="51"/>
      <c r="P342" s="51"/>
      <c r="Q342" s="51"/>
      <c r="R342" s="51"/>
      <c r="S342" s="51"/>
      <c r="T342" s="106"/>
    </row>
    <row r="343" spans="1:20" ht="43.5" x14ac:dyDescent="0.35">
      <c r="A343" s="52">
        <v>2</v>
      </c>
      <c r="B343" s="51">
        <v>3</v>
      </c>
      <c r="C343" s="99" t="s">
        <v>141</v>
      </c>
      <c r="D343" s="109" t="s">
        <v>176</v>
      </c>
      <c r="E343" s="105"/>
      <c r="F343" s="51"/>
      <c r="G343" s="51"/>
      <c r="H343" s="51"/>
      <c r="I343" s="51" t="s">
        <v>744</v>
      </c>
      <c r="J343" s="51" t="s">
        <v>744</v>
      </c>
      <c r="K343" s="51"/>
      <c r="L343" s="51" t="s">
        <v>744</v>
      </c>
      <c r="M343" s="51"/>
      <c r="N343" s="51" t="s">
        <v>744</v>
      </c>
      <c r="O343" s="51"/>
      <c r="P343" s="51"/>
      <c r="Q343" s="51"/>
      <c r="R343" s="51" t="s">
        <v>744</v>
      </c>
      <c r="S343" s="51"/>
      <c r="T343" s="106"/>
    </row>
    <row r="344" spans="1:20" hidden="1" x14ac:dyDescent="0.35">
      <c r="A344" s="52">
        <v>2</v>
      </c>
      <c r="B344" s="51">
        <v>3</v>
      </c>
      <c r="C344" s="99" t="s">
        <v>45</v>
      </c>
      <c r="D344" s="109" t="s">
        <v>177</v>
      </c>
      <c r="E344" s="105" t="s">
        <v>745</v>
      </c>
      <c r="F344" s="51"/>
      <c r="G344" s="51"/>
      <c r="H344" s="51"/>
      <c r="I344" s="51"/>
      <c r="J344" s="51" t="s">
        <v>744</v>
      </c>
      <c r="K344" s="51"/>
      <c r="L344" s="51"/>
      <c r="M344" s="51"/>
      <c r="N344" s="51"/>
      <c r="O344" s="51"/>
      <c r="P344" s="51"/>
      <c r="Q344" s="51"/>
      <c r="R344" s="51"/>
      <c r="S344" s="51"/>
      <c r="T344" s="106"/>
    </row>
    <row r="345" spans="1:20" ht="43.5" x14ac:dyDescent="0.35">
      <c r="A345" s="52">
        <v>2</v>
      </c>
      <c r="B345" s="51">
        <v>3</v>
      </c>
      <c r="C345" s="99" t="s">
        <v>45</v>
      </c>
      <c r="D345" s="109" t="s">
        <v>178</v>
      </c>
      <c r="E345" s="105" t="s">
        <v>745</v>
      </c>
      <c r="F345" s="51"/>
      <c r="G345" s="51"/>
      <c r="H345" s="51"/>
      <c r="I345" s="51"/>
      <c r="J345" s="51"/>
      <c r="K345" s="51"/>
      <c r="L345" s="51" t="s">
        <v>744</v>
      </c>
      <c r="M345" s="51"/>
      <c r="N345" s="51"/>
      <c r="O345" s="51"/>
      <c r="P345" s="51" t="s">
        <v>744</v>
      </c>
      <c r="Q345" s="51" t="s">
        <v>744</v>
      </c>
      <c r="R345" s="51" t="s">
        <v>744</v>
      </c>
      <c r="S345" s="51"/>
      <c r="T345" s="106"/>
    </row>
    <row r="346" spans="1:20" hidden="1" x14ac:dyDescent="0.35">
      <c r="A346" s="52">
        <v>2</v>
      </c>
      <c r="B346" s="51">
        <v>3</v>
      </c>
      <c r="C346" s="99" t="s">
        <v>45</v>
      </c>
      <c r="D346" s="109" t="s">
        <v>179</v>
      </c>
      <c r="E346" s="105" t="s">
        <v>745</v>
      </c>
      <c r="F346" s="51"/>
      <c r="G346" s="51"/>
      <c r="H346" s="51"/>
      <c r="I346" s="51" t="s">
        <v>744</v>
      </c>
      <c r="J346" s="51"/>
      <c r="K346" s="51"/>
      <c r="L346" s="51"/>
      <c r="M346" s="51"/>
      <c r="N346" s="51"/>
      <c r="O346" s="51"/>
      <c r="P346" s="51" t="s">
        <v>744</v>
      </c>
      <c r="Q346" s="51" t="s">
        <v>744</v>
      </c>
      <c r="R346" s="51"/>
      <c r="S346" s="51"/>
      <c r="T346" s="106"/>
    </row>
    <row r="347" spans="1:20" hidden="1" x14ac:dyDescent="0.35">
      <c r="A347" s="52">
        <v>2</v>
      </c>
      <c r="B347" s="51">
        <v>3</v>
      </c>
      <c r="C347" s="99" t="s">
        <v>45</v>
      </c>
      <c r="D347" s="109" t="s">
        <v>180</v>
      </c>
      <c r="E347" s="105" t="s">
        <v>745</v>
      </c>
      <c r="F347" s="51"/>
      <c r="G347" s="51"/>
      <c r="H347" s="51"/>
      <c r="I347" s="51"/>
      <c r="J347" s="51"/>
      <c r="K347" s="51"/>
      <c r="L347" s="51"/>
      <c r="M347" s="51"/>
      <c r="N347" s="51"/>
      <c r="O347" s="51"/>
      <c r="P347" s="51" t="s">
        <v>744</v>
      </c>
      <c r="Q347" s="51"/>
      <c r="R347" s="51"/>
      <c r="S347" s="51"/>
      <c r="T347" s="106"/>
    </row>
    <row r="348" spans="1:20" ht="29" x14ac:dyDescent="0.35">
      <c r="A348" s="52">
        <v>2</v>
      </c>
      <c r="B348" s="51">
        <v>3</v>
      </c>
      <c r="C348" s="99" t="s">
        <v>45</v>
      </c>
      <c r="D348" s="109" t="s">
        <v>181</v>
      </c>
      <c r="E348" s="105" t="s">
        <v>745</v>
      </c>
      <c r="F348" s="51"/>
      <c r="G348" s="51"/>
      <c r="H348" s="51"/>
      <c r="I348" s="51" t="s">
        <v>744</v>
      </c>
      <c r="J348" s="51"/>
      <c r="K348" s="51"/>
      <c r="L348" s="51"/>
      <c r="M348" s="51"/>
      <c r="N348" s="51"/>
      <c r="O348" s="51"/>
      <c r="P348" s="51"/>
      <c r="Q348" s="51"/>
      <c r="R348" s="51" t="s">
        <v>744</v>
      </c>
      <c r="S348" s="51"/>
      <c r="T348" s="106" t="s">
        <v>744</v>
      </c>
    </row>
    <row r="349" spans="1:20" hidden="1" x14ac:dyDescent="0.35">
      <c r="A349" s="52">
        <v>2</v>
      </c>
      <c r="B349" s="51">
        <v>3</v>
      </c>
      <c r="C349" s="99" t="s">
        <v>45</v>
      </c>
      <c r="D349" s="109" t="s">
        <v>182</v>
      </c>
      <c r="E349" s="105" t="s">
        <v>745</v>
      </c>
      <c r="F349" s="51"/>
      <c r="G349" s="51"/>
      <c r="H349" s="51"/>
      <c r="I349" s="51"/>
      <c r="J349" s="51"/>
      <c r="K349" s="51"/>
      <c r="L349" s="51"/>
      <c r="M349" s="51"/>
      <c r="N349" s="51"/>
      <c r="O349" s="51"/>
      <c r="P349" s="51"/>
      <c r="Q349" s="51"/>
      <c r="R349" s="51"/>
      <c r="S349" s="51"/>
      <c r="T349" s="106"/>
    </row>
    <row r="350" spans="1:20" hidden="1" x14ac:dyDescent="0.35">
      <c r="A350" s="52">
        <v>2</v>
      </c>
      <c r="B350" s="51">
        <v>3</v>
      </c>
      <c r="C350" s="99" t="s">
        <v>64</v>
      </c>
      <c r="D350" s="109" t="s">
        <v>183</v>
      </c>
      <c r="E350" s="105"/>
      <c r="F350" s="51" t="s">
        <v>745</v>
      </c>
      <c r="G350" s="51"/>
      <c r="H350" s="51"/>
      <c r="I350" s="51"/>
      <c r="J350" s="51"/>
      <c r="K350" s="51"/>
      <c r="L350" s="51"/>
      <c r="M350" s="51"/>
      <c r="N350" s="51"/>
      <c r="O350" s="51"/>
      <c r="P350" s="51"/>
      <c r="Q350" s="51"/>
      <c r="R350" s="51"/>
      <c r="S350" s="51" t="s">
        <v>744</v>
      </c>
      <c r="T350" s="106"/>
    </row>
    <row r="351" spans="1:20" hidden="1" x14ac:dyDescent="0.35">
      <c r="A351" s="52">
        <v>2</v>
      </c>
      <c r="B351" s="51">
        <v>3</v>
      </c>
      <c r="C351" s="99" t="s">
        <v>64</v>
      </c>
      <c r="D351" s="109" t="s">
        <v>184</v>
      </c>
      <c r="E351" s="105"/>
      <c r="F351" s="51" t="s">
        <v>745</v>
      </c>
      <c r="G351" s="51"/>
      <c r="H351" s="51"/>
      <c r="I351" s="51"/>
      <c r="J351" s="51"/>
      <c r="K351" s="51"/>
      <c r="L351" s="51"/>
      <c r="M351" s="51"/>
      <c r="N351" s="51"/>
      <c r="O351" s="51"/>
      <c r="P351" s="51"/>
      <c r="Q351" s="51"/>
      <c r="R351" s="51"/>
      <c r="S351" s="51"/>
      <c r="T351" s="106"/>
    </row>
    <row r="352" spans="1:20" hidden="1" x14ac:dyDescent="0.35">
      <c r="A352" s="52">
        <v>2</v>
      </c>
      <c r="B352" s="51">
        <v>3</v>
      </c>
      <c r="C352" s="99" t="s">
        <v>64</v>
      </c>
      <c r="D352" s="109" t="s">
        <v>184</v>
      </c>
      <c r="E352" s="105"/>
      <c r="F352" s="51" t="s">
        <v>745</v>
      </c>
      <c r="G352" s="51"/>
      <c r="H352" s="51"/>
      <c r="I352" s="51"/>
      <c r="J352" s="51"/>
      <c r="K352" s="51"/>
      <c r="L352" s="51"/>
      <c r="M352" s="51"/>
      <c r="N352" s="51"/>
      <c r="O352" s="51"/>
      <c r="P352" s="51"/>
      <c r="Q352" s="51"/>
      <c r="R352" s="51"/>
      <c r="S352" s="51"/>
      <c r="T352" s="106"/>
    </row>
    <row r="353" spans="1:20" hidden="1" x14ac:dyDescent="0.35">
      <c r="A353" s="52">
        <v>2</v>
      </c>
      <c r="B353" s="51">
        <v>3</v>
      </c>
      <c r="C353" s="99" t="s">
        <v>64</v>
      </c>
      <c r="D353" s="109" t="s">
        <v>185</v>
      </c>
      <c r="E353" s="105" t="s">
        <v>744</v>
      </c>
      <c r="F353" s="51" t="s">
        <v>745</v>
      </c>
      <c r="G353" s="51"/>
      <c r="H353" s="51"/>
      <c r="I353" s="51"/>
      <c r="J353" s="51"/>
      <c r="K353" s="51"/>
      <c r="L353" s="51"/>
      <c r="M353" s="51"/>
      <c r="N353" s="51"/>
      <c r="O353" s="51"/>
      <c r="P353" s="51"/>
      <c r="Q353" s="51"/>
      <c r="R353" s="51"/>
      <c r="S353" s="51"/>
      <c r="T353" s="106"/>
    </row>
    <row r="354" spans="1:20" hidden="1" x14ac:dyDescent="0.35">
      <c r="A354" s="52">
        <v>2</v>
      </c>
      <c r="B354" s="51">
        <v>3</v>
      </c>
      <c r="C354" s="99" t="s">
        <v>67</v>
      </c>
      <c r="D354" s="109" t="s">
        <v>188</v>
      </c>
      <c r="E354" s="105" t="s">
        <v>744</v>
      </c>
      <c r="F354" s="51"/>
      <c r="G354" s="51"/>
      <c r="H354" s="51"/>
      <c r="I354" s="51"/>
      <c r="J354" s="51"/>
      <c r="K354" s="51"/>
      <c r="L354" s="51"/>
      <c r="M354" s="51"/>
      <c r="N354" s="51"/>
      <c r="O354" s="51"/>
      <c r="P354" s="51"/>
      <c r="Q354" s="51"/>
      <c r="R354" s="51"/>
      <c r="S354" s="51" t="s">
        <v>744</v>
      </c>
      <c r="T354" s="106"/>
    </row>
    <row r="355" spans="1:20" ht="43.5" x14ac:dyDescent="0.35">
      <c r="A355" s="52">
        <v>2</v>
      </c>
      <c r="B355" s="51">
        <v>3</v>
      </c>
      <c r="C355" s="99" t="s">
        <v>67</v>
      </c>
      <c r="D355" s="109" t="s">
        <v>189</v>
      </c>
      <c r="E355" s="105" t="s">
        <v>744</v>
      </c>
      <c r="F355" s="51"/>
      <c r="G355" s="51"/>
      <c r="H355" s="51"/>
      <c r="I355" s="51" t="s">
        <v>744</v>
      </c>
      <c r="J355" s="51"/>
      <c r="K355" s="51"/>
      <c r="L355" s="51" t="s">
        <v>744</v>
      </c>
      <c r="M355" s="51"/>
      <c r="N355" s="51" t="s">
        <v>744</v>
      </c>
      <c r="O355" s="51"/>
      <c r="P355" s="51"/>
      <c r="Q355" s="51"/>
      <c r="R355" s="51" t="s">
        <v>744</v>
      </c>
      <c r="S355" s="51"/>
      <c r="T355" s="106" t="s">
        <v>744</v>
      </c>
    </row>
    <row r="356" spans="1:20" hidden="1" x14ac:dyDescent="0.35">
      <c r="A356" s="52">
        <v>2</v>
      </c>
      <c r="B356" s="51">
        <v>3</v>
      </c>
      <c r="C356" s="99" t="s">
        <v>67</v>
      </c>
      <c r="D356" s="109" t="s">
        <v>190</v>
      </c>
      <c r="E356" s="105"/>
      <c r="F356" s="51"/>
      <c r="G356" s="51" t="s">
        <v>744</v>
      </c>
      <c r="H356" s="51"/>
      <c r="I356" s="51" t="s">
        <v>744</v>
      </c>
      <c r="J356" s="51"/>
      <c r="K356" s="51"/>
      <c r="L356" s="51"/>
      <c r="M356" s="51"/>
      <c r="N356" s="51"/>
      <c r="O356" s="51"/>
      <c r="P356" s="51"/>
      <c r="Q356" s="51"/>
      <c r="R356" s="51"/>
      <c r="S356" s="51"/>
      <c r="T356" s="106"/>
    </row>
    <row r="357" spans="1:20" hidden="1" x14ac:dyDescent="0.35">
      <c r="A357" s="52">
        <v>2</v>
      </c>
      <c r="B357" s="51">
        <v>3</v>
      </c>
      <c r="C357" s="99" t="s">
        <v>67</v>
      </c>
      <c r="D357" s="109" t="s">
        <v>191</v>
      </c>
      <c r="E357" s="105" t="s">
        <v>744</v>
      </c>
      <c r="F357" s="51"/>
      <c r="G357" s="51"/>
      <c r="H357" s="51"/>
      <c r="I357" s="51"/>
      <c r="J357" s="51"/>
      <c r="K357" s="51"/>
      <c r="L357" s="51"/>
      <c r="M357" s="51"/>
      <c r="N357" s="51"/>
      <c r="O357" s="51"/>
      <c r="P357" s="51"/>
      <c r="Q357" s="51"/>
      <c r="R357" s="51"/>
      <c r="S357" s="51"/>
      <c r="T357" s="106"/>
    </row>
    <row r="358" spans="1:20" ht="29" hidden="1" x14ac:dyDescent="0.35">
      <c r="A358" s="52">
        <v>2</v>
      </c>
      <c r="B358" s="51">
        <v>3</v>
      </c>
      <c r="C358" s="99" t="s">
        <v>67</v>
      </c>
      <c r="D358" s="109" t="s">
        <v>192</v>
      </c>
      <c r="E358" s="105"/>
      <c r="F358" s="51"/>
      <c r="G358" s="51" t="s">
        <v>744</v>
      </c>
      <c r="H358" s="51"/>
      <c r="I358" s="51"/>
      <c r="J358" s="51" t="s">
        <v>744</v>
      </c>
      <c r="K358" s="51"/>
      <c r="L358" s="51"/>
      <c r="M358" s="51"/>
      <c r="N358" s="51"/>
      <c r="O358" s="51"/>
      <c r="P358" s="51"/>
      <c r="Q358" s="51"/>
      <c r="R358" s="51"/>
      <c r="S358" s="51"/>
      <c r="T358" s="106"/>
    </row>
    <row r="359" spans="1:20" ht="29" x14ac:dyDescent="0.35">
      <c r="A359" s="52">
        <v>2</v>
      </c>
      <c r="B359" s="51">
        <v>4</v>
      </c>
      <c r="C359" s="99" t="s">
        <v>194</v>
      </c>
      <c r="D359" s="109" t="s">
        <v>198</v>
      </c>
      <c r="E359" s="105" t="s">
        <v>744</v>
      </c>
      <c r="F359" s="51"/>
      <c r="G359" s="51"/>
      <c r="H359" s="51" t="s">
        <v>744</v>
      </c>
      <c r="I359" s="51"/>
      <c r="J359" s="51" t="s">
        <v>744</v>
      </c>
      <c r="K359" s="51"/>
      <c r="L359" s="51" t="s">
        <v>744</v>
      </c>
      <c r="M359" s="51"/>
      <c r="N359" s="51"/>
      <c r="O359" s="51"/>
      <c r="P359" s="51"/>
      <c r="Q359" s="51"/>
      <c r="R359" s="51" t="s">
        <v>744</v>
      </c>
      <c r="S359" s="51"/>
      <c r="T359" s="106"/>
    </row>
    <row r="360" spans="1:20" x14ac:dyDescent="0.35">
      <c r="A360" s="52">
        <v>2</v>
      </c>
      <c r="B360" s="51">
        <v>4</v>
      </c>
      <c r="C360" s="99" t="s">
        <v>194</v>
      </c>
      <c r="D360" s="109" t="s">
        <v>199</v>
      </c>
      <c r="E360" s="105" t="s">
        <v>744</v>
      </c>
      <c r="F360" s="51"/>
      <c r="G360" s="51"/>
      <c r="H360" s="51"/>
      <c r="I360" s="51"/>
      <c r="J360" s="51" t="s">
        <v>744</v>
      </c>
      <c r="K360" s="51"/>
      <c r="L360" s="51" t="s">
        <v>744</v>
      </c>
      <c r="M360" s="51"/>
      <c r="N360" s="51"/>
      <c r="O360" s="51"/>
      <c r="P360" s="51"/>
      <c r="Q360" s="51"/>
      <c r="R360" s="51" t="s">
        <v>744</v>
      </c>
      <c r="S360" s="51"/>
      <c r="T360" s="106"/>
    </row>
    <row r="361" spans="1:20" ht="29" x14ac:dyDescent="0.35">
      <c r="A361" s="52">
        <v>2</v>
      </c>
      <c r="B361" s="51">
        <v>4</v>
      </c>
      <c r="C361" s="99" t="s">
        <v>194</v>
      </c>
      <c r="D361" s="109" t="s">
        <v>200</v>
      </c>
      <c r="E361" s="105"/>
      <c r="F361" s="51"/>
      <c r="G361" s="51"/>
      <c r="H361" s="51" t="s">
        <v>744</v>
      </c>
      <c r="I361" s="51"/>
      <c r="J361" s="51" t="s">
        <v>744</v>
      </c>
      <c r="K361" s="51"/>
      <c r="L361" s="51" t="s">
        <v>744</v>
      </c>
      <c r="M361" s="51"/>
      <c r="N361" s="51" t="s">
        <v>744</v>
      </c>
      <c r="O361" s="51"/>
      <c r="P361" s="51"/>
      <c r="Q361" s="51"/>
      <c r="R361" s="51" t="s">
        <v>744</v>
      </c>
      <c r="S361" s="51"/>
      <c r="T361" s="106"/>
    </row>
    <row r="362" spans="1:20" hidden="1" x14ac:dyDescent="0.35">
      <c r="A362" s="52">
        <v>2</v>
      </c>
      <c r="B362" s="51">
        <v>4</v>
      </c>
      <c r="C362" s="99" t="s">
        <v>194</v>
      </c>
      <c r="D362" s="109" t="s">
        <v>201</v>
      </c>
      <c r="E362" s="105"/>
      <c r="F362" s="51"/>
      <c r="G362" s="51"/>
      <c r="H362" s="51" t="s">
        <v>744</v>
      </c>
      <c r="I362" s="51"/>
      <c r="J362" s="51"/>
      <c r="K362" s="51"/>
      <c r="L362" s="51" t="s">
        <v>744</v>
      </c>
      <c r="M362" s="51"/>
      <c r="N362" s="51"/>
      <c r="O362" s="51"/>
      <c r="P362" s="51"/>
      <c r="Q362" s="51"/>
      <c r="R362" s="51"/>
      <c r="S362" s="51"/>
      <c r="T362" s="106"/>
    </row>
    <row r="363" spans="1:20" hidden="1" x14ac:dyDescent="0.35">
      <c r="A363" s="52">
        <v>2</v>
      </c>
      <c r="B363" s="51">
        <v>4</v>
      </c>
      <c r="C363" s="99" t="s">
        <v>194</v>
      </c>
      <c r="D363" s="109" t="s">
        <v>202</v>
      </c>
      <c r="E363" s="105"/>
      <c r="F363" s="51"/>
      <c r="G363" s="51"/>
      <c r="H363" s="51" t="s">
        <v>744</v>
      </c>
      <c r="I363" s="51"/>
      <c r="J363" s="51" t="s">
        <v>744</v>
      </c>
      <c r="K363" s="51"/>
      <c r="L363" s="51"/>
      <c r="M363" s="51"/>
      <c r="N363" s="51"/>
      <c r="O363" s="51" t="s">
        <v>744</v>
      </c>
      <c r="P363" s="51"/>
      <c r="Q363" s="51"/>
      <c r="R363" s="51"/>
      <c r="S363" s="51"/>
      <c r="T363" s="106"/>
    </row>
    <row r="364" spans="1:20" ht="29" hidden="1" x14ac:dyDescent="0.35">
      <c r="A364" s="52">
        <v>2</v>
      </c>
      <c r="B364" s="51">
        <v>4</v>
      </c>
      <c r="C364" s="99" t="s">
        <v>195</v>
      </c>
      <c r="D364" s="109" t="s">
        <v>203</v>
      </c>
      <c r="E364" s="105" t="s">
        <v>744</v>
      </c>
      <c r="F364" s="51"/>
      <c r="G364" s="51"/>
      <c r="H364" s="51"/>
      <c r="I364" s="51"/>
      <c r="J364" s="51" t="s">
        <v>744</v>
      </c>
      <c r="K364" s="51"/>
      <c r="L364" s="51" t="s">
        <v>744</v>
      </c>
      <c r="M364" s="51"/>
      <c r="N364" s="51" t="s">
        <v>744</v>
      </c>
      <c r="O364" s="51"/>
      <c r="P364" s="51"/>
      <c r="Q364" s="51"/>
      <c r="R364" s="51"/>
      <c r="S364" s="51"/>
      <c r="T364" s="106"/>
    </row>
    <row r="365" spans="1:20" ht="43.5" x14ac:dyDescent="0.35">
      <c r="A365" s="52">
        <v>2</v>
      </c>
      <c r="B365" s="51">
        <v>4</v>
      </c>
      <c r="C365" s="99" t="s">
        <v>195</v>
      </c>
      <c r="D365" s="109" t="s">
        <v>204</v>
      </c>
      <c r="E365" s="105" t="s">
        <v>744</v>
      </c>
      <c r="F365" s="51"/>
      <c r="G365" s="51"/>
      <c r="H365" s="51" t="s">
        <v>744</v>
      </c>
      <c r="I365" s="51"/>
      <c r="J365" s="51" t="s">
        <v>744</v>
      </c>
      <c r="K365" s="51"/>
      <c r="L365" s="51" t="s">
        <v>744</v>
      </c>
      <c r="M365" s="51"/>
      <c r="N365" s="51" t="s">
        <v>744</v>
      </c>
      <c r="O365" s="51"/>
      <c r="P365" s="51"/>
      <c r="Q365" s="51"/>
      <c r="R365" s="51" t="s">
        <v>744</v>
      </c>
      <c r="S365" s="51"/>
      <c r="T365" s="106" t="s">
        <v>744</v>
      </c>
    </row>
    <row r="366" spans="1:20" ht="43.5" hidden="1" x14ac:dyDescent="0.35">
      <c r="A366" s="52">
        <v>2</v>
      </c>
      <c r="B366" s="51">
        <v>4</v>
      </c>
      <c r="C366" s="99" t="s">
        <v>195</v>
      </c>
      <c r="D366" s="109" t="s">
        <v>205</v>
      </c>
      <c r="E366" s="105"/>
      <c r="F366" s="51"/>
      <c r="G366" s="51"/>
      <c r="H366" s="51" t="s">
        <v>744</v>
      </c>
      <c r="I366" s="51"/>
      <c r="J366" s="51"/>
      <c r="K366" s="51"/>
      <c r="L366" s="51" t="s">
        <v>744</v>
      </c>
      <c r="M366" s="51"/>
      <c r="N366" s="51"/>
      <c r="O366" s="51"/>
      <c r="P366" s="51"/>
      <c r="Q366" s="51"/>
      <c r="R366" s="51"/>
      <c r="S366" s="51"/>
      <c r="T366" s="106"/>
    </row>
    <row r="367" spans="1:20" ht="29" hidden="1" x14ac:dyDescent="0.35">
      <c r="A367" s="52">
        <v>2</v>
      </c>
      <c r="B367" s="51">
        <v>4</v>
      </c>
      <c r="C367" s="99" t="s">
        <v>195</v>
      </c>
      <c r="D367" s="109" t="s">
        <v>206</v>
      </c>
      <c r="E367" s="105"/>
      <c r="F367" s="51"/>
      <c r="G367" s="51"/>
      <c r="H367" s="51"/>
      <c r="I367" s="51" t="s">
        <v>744</v>
      </c>
      <c r="J367" s="51"/>
      <c r="K367" s="51"/>
      <c r="L367" s="51"/>
      <c r="M367" s="51"/>
      <c r="N367" s="51"/>
      <c r="O367" s="51"/>
      <c r="P367" s="51"/>
      <c r="Q367" s="51"/>
      <c r="R367" s="51"/>
      <c r="S367" s="51"/>
      <c r="T367" s="106" t="s">
        <v>744</v>
      </c>
    </row>
    <row r="368" spans="1:20" ht="43.5" x14ac:dyDescent="0.35">
      <c r="A368" s="52">
        <v>2</v>
      </c>
      <c r="B368" s="51">
        <v>4</v>
      </c>
      <c r="C368" s="99" t="s">
        <v>195</v>
      </c>
      <c r="D368" s="109" t="s">
        <v>207</v>
      </c>
      <c r="E368" s="105"/>
      <c r="F368" s="51"/>
      <c r="G368" s="51"/>
      <c r="H368" s="51" t="s">
        <v>744</v>
      </c>
      <c r="I368" s="51"/>
      <c r="J368" s="51"/>
      <c r="K368" s="51"/>
      <c r="L368" s="51" t="s">
        <v>744</v>
      </c>
      <c r="M368" s="51"/>
      <c r="N368" s="51" t="s">
        <v>744</v>
      </c>
      <c r="O368" s="51"/>
      <c r="P368" s="51"/>
      <c r="Q368" s="51"/>
      <c r="R368" s="51" t="s">
        <v>744</v>
      </c>
      <c r="S368" s="51"/>
      <c r="T368" s="106"/>
    </row>
    <row r="369" spans="1:20" ht="29" hidden="1" x14ac:dyDescent="0.35">
      <c r="A369" s="52">
        <v>2</v>
      </c>
      <c r="B369" s="51">
        <v>4</v>
      </c>
      <c r="C369" s="99" t="s">
        <v>196</v>
      </c>
      <c r="D369" s="109" t="s">
        <v>208</v>
      </c>
      <c r="E369" s="105"/>
      <c r="F369" s="51"/>
      <c r="G369" s="51"/>
      <c r="H369" s="51"/>
      <c r="I369" s="51"/>
      <c r="J369" s="51"/>
      <c r="K369" s="51"/>
      <c r="L369" s="51"/>
      <c r="M369" s="51"/>
      <c r="N369" s="51"/>
      <c r="O369" s="51"/>
      <c r="P369" s="51"/>
      <c r="Q369" s="51"/>
      <c r="R369" s="51"/>
      <c r="S369" s="51"/>
      <c r="T369" s="106"/>
    </row>
    <row r="370" spans="1:20" ht="29" hidden="1" x14ac:dyDescent="0.35">
      <c r="A370" s="52">
        <v>2</v>
      </c>
      <c r="B370" s="51">
        <v>4</v>
      </c>
      <c r="C370" s="99" t="s">
        <v>196</v>
      </c>
      <c r="D370" s="109" t="s">
        <v>209</v>
      </c>
      <c r="E370" s="105" t="s">
        <v>744</v>
      </c>
      <c r="F370" s="51"/>
      <c r="G370" s="51"/>
      <c r="H370" s="51"/>
      <c r="I370" s="51"/>
      <c r="J370" s="51"/>
      <c r="K370" s="51"/>
      <c r="L370" s="51"/>
      <c r="M370" s="51"/>
      <c r="N370" s="51"/>
      <c r="O370" s="51"/>
      <c r="P370" s="51" t="s">
        <v>744</v>
      </c>
      <c r="Q370" s="51"/>
      <c r="R370" s="51"/>
      <c r="S370" s="51"/>
      <c r="T370" s="106"/>
    </row>
    <row r="371" spans="1:20" ht="29" x14ac:dyDescent="0.35">
      <c r="A371" s="52">
        <v>2</v>
      </c>
      <c r="B371" s="51">
        <v>4</v>
      </c>
      <c r="C371" s="99" t="s">
        <v>196</v>
      </c>
      <c r="D371" s="109" t="s">
        <v>210</v>
      </c>
      <c r="E371" s="105"/>
      <c r="F371" s="51"/>
      <c r="G371" s="51"/>
      <c r="H371" s="51" t="s">
        <v>744</v>
      </c>
      <c r="I371" s="51"/>
      <c r="J371" s="51"/>
      <c r="K371" s="51"/>
      <c r="L371" s="51"/>
      <c r="M371" s="51"/>
      <c r="N371" s="51" t="s">
        <v>744</v>
      </c>
      <c r="O371" s="51"/>
      <c r="P371" s="51"/>
      <c r="Q371" s="51"/>
      <c r="R371" s="51" t="s">
        <v>744</v>
      </c>
      <c r="S371" s="51"/>
      <c r="T371" s="106"/>
    </row>
    <row r="372" spans="1:20" ht="29" x14ac:dyDescent="0.35">
      <c r="A372" s="52">
        <v>2</v>
      </c>
      <c r="B372" s="51">
        <v>4</v>
      </c>
      <c r="C372" s="99" t="s">
        <v>196</v>
      </c>
      <c r="D372" s="109" t="s">
        <v>211</v>
      </c>
      <c r="E372" s="105"/>
      <c r="F372" s="51"/>
      <c r="G372" s="51"/>
      <c r="H372" s="51" t="s">
        <v>744</v>
      </c>
      <c r="I372" s="51"/>
      <c r="J372" s="51"/>
      <c r="K372" s="51"/>
      <c r="L372" s="51"/>
      <c r="M372" s="51"/>
      <c r="N372" s="51"/>
      <c r="O372" s="51"/>
      <c r="P372" s="51"/>
      <c r="Q372" s="51"/>
      <c r="R372" s="51" t="s">
        <v>744</v>
      </c>
      <c r="S372" s="51"/>
      <c r="T372" s="106"/>
    </row>
    <row r="373" spans="1:20" ht="43.5" x14ac:dyDescent="0.35">
      <c r="A373" s="52">
        <v>2</v>
      </c>
      <c r="B373" s="51">
        <v>4</v>
      </c>
      <c r="C373" s="99" t="s">
        <v>45</v>
      </c>
      <c r="D373" s="109" t="s">
        <v>212</v>
      </c>
      <c r="E373" s="105" t="s">
        <v>745</v>
      </c>
      <c r="F373" s="51"/>
      <c r="G373" s="51" t="s">
        <v>744</v>
      </c>
      <c r="H373" s="51"/>
      <c r="I373" s="51"/>
      <c r="J373" s="51" t="s">
        <v>744</v>
      </c>
      <c r="K373" s="51"/>
      <c r="L373" s="51" t="s">
        <v>744</v>
      </c>
      <c r="M373" s="51"/>
      <c r="N373" s="51"/>
      <c r="O373" s="51"/>
      <c r="P373" s="51" t="s">
        <v>744</v>
      </c>
      <c r="Q373" s="51"/>
      <c r="R373" s="51" t="s">
        <v>744</v>
      </c>
      <c r="S373" s="51"/>
      <c r="T373" s="106"/>
    </row>
    <row r="374" spans="1:20" hidden="1" x14ac:dyDescent="0.35">
      <c r="A374" s="52">
        <v>2</v>
      </c>
      <c r="B374" s="51">
        <v>4</v>
      </c>
      <c r="C374" s="99" t="s">
        <v>45</v>
      </c>
      <c r="D374" s="109" t="s">
        <v>213</v>
      </c>
      <c r="E374" s="105" t="s">
        <v>745</v>
      </c>
      <c r="F374" s="51"/>
      <c r="G374" s="51"/>
      <c r="H374" s="51"/>
      <c r="I374" s="51"/>
      <c r="J374" s="51"/>
      <c r="K374" s="51"/>
      <c r="L374" s="51"/>
      <c r="M374" s="51"/>
      <c r="N374" s="51"/>
      <c r="O374" s="51"/>
      <c r="P374" s="51"/>
      <c r="Q374" s="51"/>
      <c r="R374" s="51"/>
      <c r="S374" s="51"/>
      <c r="T374" s="106"/>
    </row>
    <row r="375" spans="1:20" hidden="1" x14ac:dyDescent="0.35">
      <c r="A375" s="52">
        <v>2</v>
      </c>
      <c r="B375" s="51">
        <v>4</v>
      </c>
      <c r="C375" s="99" t="s">
        <v>45</v>
      </c>
      <c r="D375" s="109" t="s">
        <v>214</v>
      </c>
      <c r="E375" s="105" t="s">
        <v>745</v>
      </c>
      <c r="F375" s="51"/>
      <c r="G375" s="51"/>
      <c r="H375" s="51"/>
      <c r="I375" s="51"/>
      <c r="J375" s="51" t="s">
        <v>744</v>
      </c>
      <c r="K375" s="51"/>
      <c r="L375" s="51"/>
      <c r="M375" s="51"/>
      <c r="N375" s="51"/>
      <c r="O375" s="51"/>
      <c r="P375" s="51"/>
      <c r="Q375" s="51"/>
      <c r="R375" s="51"/>
      <c r="S375" s="51"/>
      <c r="T375" s="106"/>
    </row>
    <row r="376" spans="1:20" hidden="1" x14ac:dyDescent="0.35">
      <c r="A376" s="52">
        <v>2</v>
      </c>
      <c r="B376" s="51">
        <v>4</v>
      </c>
      <c r="C376" s="99" t="s">
        <v>45</v>
      </c>
      <c r="D376" s="109" t="s">
        <v>215</v>
      </c>
      <c r="E376" s="105" t="s">
        <v>745</v>
      </c>
      <c r="F376" s="51"/>
      <c r="G376" s="51"/>
      <c r="H376" s="51"/>
      <c r="I376" s="51"/>
      <c r="J376" s="51"/>
      <c r="K376" s="51"/>
      <c r="L376" s="51"/>
      <c r="M376" s="51"/>
      <c r="N376" s="51"/>
      <c r="O376" s="51"/>
      <c r="P376" s="51" t="s">
        <v>744</v>
      </c>
      <c r="Q376" s="51"/>
      <c r="R376" s="51"/>
      <c r="S376" s="51"/>
      <c r="T376" s="106"/>
    </row>
    <row r="377" spans="1:20" ht="58" hidden="1" x14ac:dyDescent="0.35">
      <c r="A377" s="52">
        <v>2</v>
      </c>
      <c r="B377" s="51">
        <v>4</v>
      </c>
      <c r="C377" s="99" t="s">
        <v>45</v>
      </c>
      <c r="D377" s="109" t="s">
        <v>216</v>
      </c>
      <c r="E377" s="105" t="s">
        <v>745</v>
      </c>
      <c r="F377" s="51"/>
      <c r="G377" s="51"/>
      <c r="H377" s="51"/>
      <c r="I377" s="51"/>
      <c r="J377" s="51"/>
      <c r="K377" s="51" t="s">
        <v>744</v>
      </c>
      <c r="L377" s="51" t="s">
        <v>744</v>
      </c>
      <c r="M377" s="51"/>
      <c r="N377" s="51"/>
      <c r="O377" s="51"/>
      <c r="P377" s="51" t="s">
        <v>744</v>
      </c>
      <c r="Q377" s="51"/>
      <c r="R377" s="51"/>
      <c r="S377" s="51"/>
      <c r="T377" s="106"/>
    </row>
    <row r="378" spans="1:20" ht="29" x14ac:dyDescent="0.35">
      <c r="A378" s="52">
        <v>2</v>
      </c>
      <c r="B378" s="51">
        <v>4</v>
      </c>
      <c r="C378" s="99" t="s">
        <v>45</v>
      </c>
      <c r="D378" s="109" t="s">
        <v>217</v>
      </c>
      <c r="E378" s="105" t="s">
        <v>745</v>
      </c>
      <c r="F378" s="51"/>
      <c r="G378" s="51"/>
      <c r="H378" s="51"/>
      <c r="I378" s="51"/>
      <c r="J378" s="51"/>
      <c r="K378" s="51"/>
      <c r="L378" s="51"/>
      <c r="M378" s="51"/>
      <c r="N378" s="51"/>
      <c r="O378" s="51"/>
      <c r="P378" s="51" t="s">
        <v>744</v>
      </c>
      <c r="Q378" s="51"/>
      <c r="R378" s="51" t="s">
        <v>744</v>
      </c>
      <c r="S378" s="51"/>
      <c r="T378" s="106"/>
    </row>
    <row r="379" spans="1:20" hidden="1" x14ac:dyDescent="0.35">
      <c r="A379" s="52">
        <v>2</v>
      </c>
      <c r="B379" s="51">
        <v>4</v>
      </c>
      <c r="C379" s="99" t="s">
        <v>64</v>
      </c>
      <c r="D379" s="109" t="s">
        <v>218</v>
      </c>
      <c r="E379" s="105"/>
      <c r="F379" s="51" t="s">
        <v>745</v>
      </c>
      <c r="G379" s="51"/>
      <c r="H379" s="51"/>
      <c r="I379" s="51"/>
      <c r="J379" s="51"/>
      <c r="K379" s="51"/>
      <c r="L379" s="51"/>
      <c r="M379" s="51"/>
      <c r="N379" s="51"/>
      <c r="O379" s="51"/>
      <c r="P379" s="51"/>
      <c r="Q379" s="51"/>
      <c r="R379" s="51"/>
      <c r="S379" s="51"/>
      <c r="T379" s="106"/>
    </row>
    <row r="380" spans="1:20" hidden="1" x14ac:dyDescent="0.35">
      <c r="A380" s="52">
        <v>2</v>
      </c>
      <c r="B380" s="51">
        <v>4</v>
      </c>
      <c r="C380" s="99" t="s">
        <v>64</v>
      </c>
      <c r="D380" s="109" t="s">
        <v>219</v>
      </c>
      <c r="E380" s="105"/>
      <c r="F380" s="51" t="s">
        <v>745</v>
      </c>
      <c r="G380" s="51"/>
      <c r="H380" s="51"/>
      <c r="I380" s="51"/>
      <c r="J380" s="51"/>
      <c r="K380" s="51"/>
      <c r="L380" s="51"/>
      <c r="M380" s="51"/>
      <c r="N380" s="51"/>
      <c r="O380" s="51"/>
      <c r="P380" s="51"/>
      <c r="Q380" s="51"/>
      <c r="R380" s="51"/>
      <c r="S380" s="51"/>
      <c r="T380" s="106"/>
    </row>
    <row r="381" spans="1:20" hidden="1" x14ac:dyDescent="0.35">
      <c r="A381" s="52">
        <v>2</v>
      </c>
      <c r="B381" s="51">
        <v>4</v>
      </c>
      <c r="C381" s="99" t="s">
        <v>64</v>
      </c>
      <c r="D381" s="109" t="s">
        <v>220</v>
      </c>
      <c r="E381" s="105"/>
      <c r="F381" s="51" t="s">
        <v>745</v>
      </c>
      <c r="G381" s="51" t="s">
        <v>744</v>
      </c>
      <c r="H381" s="51"/>
      <c r="I381" s="51"/>
      <c r="J381" s="51"/>
      <c r="K381" s="51"/>
      <c r="L381" s="51"/>
      <c r="M381" s="51"/>
      <c r="N381" s="51"/>
      <c r="O381" s="51"/>
      <c r="P381" s="51"/>
      <c r="Q381" s="51"/>
      <c r="R381" s="51"/>
      <c r="S381" s="51"/>
      <c r="T381" s="106"/>
    </row>
    <row r="382" spans="1:20" hidden="1" x14ac:dyDescent="0.35">
      <c r="A382" s="52">
        <v>2</v>
      </c>
      <c r="B382" s="51">
        <v>4</v>
      </c>
      <c r="C382" s="99" t="s">
        <v>64</v>
      </c>
      <c r="D382" s="109" t="s">
        <v>221</v>
      </c>
      <c r="E382" s="105" t="s">
        <v>744</v>
      </c>
      <c r="F382" s="51" t="s">
        <v>745</v>
      </c>
      <c r="G382" s="51"/>
      <c r="H382" s="51"/>
      <c r="I382" s="51"/>
      <c r="J382" s="51"/>
      <c r="K382" s="51"/>
      <c r="L382" s="51"/>
      <c r="M382" s="51"/>
      <c r="N382" s="51"/>
      <c r="O382" s="51"/>
      <c r="P382" s="51"/>
      <c r="Q382" s="51"/>
      <c r="R382" s="51"/>
      <c r="S382" s="51"/>
      <c r="T382" s="106"/>
    </row>
    <row r="383" spans="1:20" hidden="1" x14ac:dyDescent="0.35">
      <c r="A383" s="52">
        <v>2</v>
      </c>
      <c r="B383" s="51">
        <v>4</v>
      </c>
      <c r="C383" s="99" t="s">
        <v>64</v>
      </c>
      <c r="D383" s="109" t="s">
        <v>222</v>
      </c>
      <c r="E383" s="105"/>
      <c r="F383" s="51" t="s">
        <v>745</v>
      </c>
      <c r="G383" s="51" t="s">
        <v>744</v>
      </c>
      <c r="H383" s="51"/>
      <c r="I383" s="51"/>
      <c r="J383" s="51"/>
      <c r="K383" s="51"/>
      <c r="L383" s="51"/>
      <c r="M383" s="51"/>
      <c r="N383" s="51"/>
      <c r="O383" s="51"/>
      <c r="P383" s="51"/>
      <c r="Q383" s="51"/>
      <c r="R383" s="51"/>
      <c r="S383" s="51" t="s">
        <v>744</v>
      </c>
      <c r="T383" s="106"/>
    </row>
    <row r="384" spans="1:20" hidden="1" x14ac:dyDescent="0.35">
      <c r="A384" s="52">
        <v>2</v>
      </c>
      <c r="B384" s="51">
        <v>4</v>
      </c>
      <c r="C384" s="99" t="s">
        <v>64</v>
      </c>
      <c r="D384" s="109" t="s">
        <v>223</v>
      </c>
      <c r="E384" s="105"/>
      <c r="F384" s="51" t="s">
        <v>745</v>
      </c>
      <c r="G384" s="51" t="s">
        <v>744</v>
      </c>
      <c r="H384" s="51"/>
      <c r="I384" s="51"/>
      <c r="J384" s="51"/>
      <c r="K384" s="51"/>
      <c r="L384" s="51"/>
      <c r="M384" s="51"/>
      <c r="N384" s="51"/>
      <c r="O384" s="51"/>
      <c r="P384" s="51"/>
      <c r="Q384" s="51"/>
      <c r="R384" s="51"/>
      <c r="S384" s="51"/>
      <c r="T384" s="106"/>
    </row>
    <row r="385" spans="1:20" ht="43.5" x14ac:dyDescent="0.35">
      <c r="A385" s="52">
        <v>2</v>
      </c>
      <c r="B385" s="51">
        <v>4</v>
      </c>
      <c r="C385" s="99" t="s">
        <v>67</v>
      </c>
      <c r="D385" s="109" t="s">
        <v>224</v>
      </c>
      <c r="E385" s="105"/>
      <c r="F385" s="51"/>
      <c r="G385" s="51"/>
      <c r="H385" s="51"/>
      <c r="I385" s="51"/>
      <c r="J385" s="51" t="s">
        <v>744</v>
      </c>
      <c r="K385" s="51"/>
      <c r="L385" s="51"/>
      <c r="M385" s="51"/>
      <c r="N385" s="51" t="s">
        <v>744</v>
      </c>
      <c r="O385" s="51"/>
      <c r="P385" s="51"/>
      <c r="Q385" s="51"/>
      <c r="R385" s="51" t="s">
        <v>744</v>
      </c>
      <c r="S385" s="51"/>
      <c r="T385" s="106" t="s">
        <v>744</v>
      </c>
    </row>
    <row r="386" spans="1:20" hidden="1" x14ac:dyDescent="0.35">
      <c r="A386" s="52">
        <v>2</v>
      </c>
      <c r="B386" s="51">
        <v>4</v>
      </c>
      <c r="C386" s="99" t="s">
        <v>67</v>
      </c>
      <c r="D386" s="109" t="s">
        <v>225</v>
      </c>
      <c r="E386" s="105" t="s">
        <v>744</v>
      </c>
      <c r="F386" s="51"/>
      <c r="G386" s="51"/>
      <c r="H386" s="51"/>
      <c r="I386" s="51"/>
      <c r="J386" s="51"/>
      <c r="K386" s="51"/>
      <c r="L386" s="51"/>
      <c r="M386" s="51"/>
      <c r="N386" s="51"/>
      <c r="O386" s="51"/>
      <c r="P386" s="51"/>
      <c r="Q386" s="51" t="s">
        <v>744</v>
      </c>
      <c r="R386" s="51"/>
      <c r="S386" s="51"/>
      <c r="T386" s="106"/>
    </row>
    <row r="387" spans="1:20" ht="29" hidden="1" x14ac:dyDescent="0.35">
      <c r="A387" s="52">
        <v>2</v>
      </c>
      <c r="B387" s="51">
        <v>4</v>
      </c>
      <c r="C387" s="99" t="s">
        <v>67</v>
      </c>
      <c r="D387" s="109" t="s">
        <v>226</v>
      </c>
      <c r="E387" s="105" t="s">
        <v>744</v>
      </c>
      <c r="F387" s="51"/>
      <c r="G387" s="51"/>
      <c r="H387" s="51"/>
      <c r="I387" s="51"/>
      <c r="J387" s="51"/>
      <c r="K387" s="51"/>
      <c r="L387" s="51"/>
      <c r="M387" s="51"/>
      <c r="N387" s="51"/>
      <c r="O387" s="51"/>
      <c r="P387" s="51"/>
      <c r="Q387" s="51"/>
      <c r="R387" s="51"/>
      <c r="S387" s="51"/>
      <c r="T387" s="106" t="s">
        <v>744</v>
      </c>
    </row>
    <row r="388" spans="1:20" ht="29" x14ac:dyDescent="0.35">
      <c r="A388" s="52">
        <v>2</v>
      </c>
      <c r="B388" s="51">
        <v>5</v>
      </c>
      <c r="C388" s="99" t="s">
        <v>231</v>
      </c>
      <c r="D388" s="109" t="s">
        <v>232</v>
      </c>
      <c r="E388" s="105"/>
      <c r="F388" s="51"/>
      <c r="G388" s="51"/>
      <c r="H388" s="51" t="s">
        <v>744</v>
      </c>
      <c r="I388" s="51"/>
      <c r="J388" s="51" t="s">
        <v>744</v>
      </c>
      <c r="K388" s="51"/>
      <c r="L388" s="51"/>
      <c r="M388" s="51" t="s">
        <v>744</v>
      </c>
      <c r="N388" s="51"/>
      <c r="O388" s="51"/>
      <c r="P388" s="51"/>
      <c r="Q388" s="51"/>
      <c r="R388" s="51" t="s">
        <v>744</v>
      </c>
      <c r="S388" s="51"/>
      <c r="T388" s="106"/>
    </row>
    <row r="389" spans="1:20" ht="29" hidden="1" x14ac:dyDescent="0.35">
      <c r="A389" s="52">
        <v>2</v>
      </c>
      <c r="B389" s="51">
        <v>5</v>
      </c>
      <c r="C389" s="99" t="s">
        <v>231</v>
      </c>
      <c r="D389" s="109" t="s">
        <v>233</v>
      </c>
      <c r="E389" s="105" t="s">
        <v>744</v>
      </c>
      <c r="F389" s="51"/>
      <c r="G389" s="51"/>
      <c r="H389" s="51"/>
      <c r="I389" s="51"/>
      <c r="J389" s="51" t="s">
        <v>744</v>
      </c>
      <c r="K389" s="51"/>
      <c r="L389" s="51"/>
      <c r="M389" s="51"/>
      <c r="N389" s="51"/>
      <c r="O389" s="51"/>
      <c r="P389" s="51" t="s">
        <v>744</v>
      </c>
      <c r="Q389" s="51"/>
      <c r="R389" s="51"/>
      <c r="S389" s="51"/>
      <c r="T389" s="106"/>
    </row>
    <row r="390" spans="1:20" ht="29" x14ac:dyDescent="0.35">
      <c r="A390" s="52">
        <v>2</v>
      </c>
      <c r="B390" s="51">
        <v>5</v>
      </c>
      <c r="C390" s="99" t="s">
        <v>231</v>
      </c>
      <c r="D390" s="109" t="s">
        <v>234</v>
      </c>
      <c r="E390" s="105"/>
      <c r="F390" s="51"/>
      <c r="G390" s="51"/>
      <c r="H390" s="51" t="s">
        <v>744</v>
      </c>
      <c r="I390" s="51"/>
      <c r="J390" s="51" t="s">
        <v>744</v>
      </c>
      <c r="K390" s="51"/>
      <c r="L390" s="51" t="s">
        <v>744</v>
      </c>
      <c r="M390" s="51"/>
      <c r="N390" s="51"/>
      <c r="O390" s="51"/>
      <c r="P390" s="51"/>
      <c r="Q390" s="51"/>
      <c r="R390" s="51" t="s">
        <v>744</v>
      </c>
      <c r="S390" s="51"/>
      <c r="T390" s="106" t="s">
        <v>744</v>
      </c>
    </row>
    <row r="391" spans="1:20" ht="29" hidden="1" x14ac:dyDescent="0.35">
      <c r="A391" s="52">
        <v>2</v>
      </c>
      <c r="B391" s="51">
        <v>5</v>
      </c>
      <c r="C391" s="99" t="s">
        <v>231</v>
      </c>
      <c r="D391" s="109" t="s">
        <v>235</v>
      </c>
      <c r="E391" s="105" t="s">
        <v>744</v>
      </c>
      <c r="F391" s="51"/>
      <c r="G391" s="51"/>
      <c r="H391" s="51"/>
      <c r="I391" s="51" t="s">
        <v>744</v>
      </c>
      <c r="J391" s="51" t="s">
        <v>744</v>
      </c>
      <c r="K391" s="51"/>
      <c r="L391" s="51"/>
      <c r="M391" s="51"/>
      <c r="N391" s="51"/>
      <c r="O391" s="51"/>
      <c r="P391" s="51" t="s">
        <v>744</v>
      </c>
      <c r="Q391" s="51"/>
      <c r="R391" s="51"/>
      <c r="S391" s="51"/>
      <c r="T391" s="106"/>
    </row>
    <row r="392" spans="1:20" ht="43.5" hidden="1" x14ac:dyDescent="0.35">
      <c r="A392" s="52">
        <v>2</v>
      </c>
      <c r="B392" s="51">
        <v>5</v>
      </c>
      <c r="C392" s="99" t="s">
        <v>231</v>
      </c>
      <c r="D392" s="109" t="s">
        <v>236</v>
      </c>
      <c r="E392" s="105"/>
      <c r="F392" s="51"/>
      <c r="G392" s="51"/>
      <c r="H392" s="51" t="s">
        <v>744</v>
      </c>
      <c r="I392" s="51"/>
      <c r="J392" s="51" t="s">
        <v>744</v>
      </c>
      <c r="K392" s="51"/>
      <c r="L392" s="51" t="s">
        <v>744</v>
      </c>
      <c r="M392" s="51"/>
      <c r="N392" s="51"/>
      <c r="O392" s="51"/>
      <c r="P392" s="51"/>
      <c r="Q392" s="51"/>
      <c r="R392" s="51"/>
      <c r="S392" s="51"/>
      <c r="T392" s="106"/>
    </row>
    <row r="393" spans="1:20" ht="29" x14ac:dyDescent="0.35">
      <c r="A393" s="52">
        <v>2</v>
      </c>
      <c r="B393" s="51">
        <v>5</v>
      </c>
      <c r="C393" s="99" t="s">
        <v>231</v>
      </c>
      <c r="D393" s="109" t="s">
        <v>237</v>
      </c>
      <c r="E393" s="105" t="s">
        <v>744</v>
      </c>
      <c r="F393" s="51"/>
      <c r="G393" s="51"/>
      <c r="H393" s="51"/>
      <c r="I393" s="51"/>
      <c r="J393" s="51"/>
      <c r="K393" s="51"/>
      <c r="L393" s="51" t="s">
        <v>744</v>
      </c>
      <c r="M393" s="51"/>
      <c r="N393" s="51" t="s">
        <v>744</v>
      </c>
      <c r="O393" s="51" t="s">
        <v>744</v>
      </c>
      <c r="P393" s="51" t="s">
        <v>744</v>
      </c>
      <c r="Q393" s="51"/>
      <c r="R393" s="51" t="s">
        <v>744</v>
      </c>
      <c r="S393" s="51"/>
      <c r="T393" s="106"/>
    </row>
    <row r="394" spans="1:20" ht="29" x14ac:dyDescent="0.35">
      <c r="A394" s="52">
        <v>2</v>
      </c>
      <c r="B394" s="51">
        <v>5</v>
      </c>
      <c r="C394" s="99" t="s">
        <v>238</v>
      </c>
      <c r="D394" s="109" t="s">
        <v>239</v>
      </c>
      <c r="E394" s="105"/>
      <c r="F394" s="51"/>
      <c r="G394" s="51"/>
      <c r="H394" s="51"/>
      <c r="I394" s="51"/>
      <c r="J394" s="51" t="s">
        <v>744</v>
      </c>
      <c r="K394" s="51"/>
      <c r="L394" s="51" t="s">
        <v>744</v>
      </c>
      <c r="M394" s="51"/>
      <c r="N394" s="51"/>
      <c r="O394" s="51" t="s">
        <v>744</v>
      </c>
      <c r="P394" s="51"/>
      <c r="Q394" s="51"/>
      <c r="R394" s="51" t="s">
        <v>744</v>
      </c>
      <c r="S394" s="51"/>
      <c r="T394" s="106"/>
    </row>
    <row r="395" spans="1:20" ht="43.5" hidden="1" x14ac:dyDescent="0.35">
      <c r="A395" s="52">
        <v>2</v>
      </c>
      <c r="B395" s="51">
        <v>5</v>
      </c>
      <c r="C395" s="99" t="s">
        <v>238</v>
      </c>
      <c r="D395" s="109" t="s">
        <v>240</v>
      </c>
      <c r="E395" s="105" t="s">
        <v>744</v>
      </c>
      <c r="F395" s="51"/>
      <c r="G395" s="51"/>
      <c r="H395" s="51"/>
      <c r="I395" s="51"/>
      <c r="J395" s="51"/>
      <c r="K395" s="51"/>
      <c r="L395" s="51"/>
      <c r="M395" s="51"/>
      <c r="N395" s="51"/>
      <c r="O395" s="51"/>
      <c r="P395" s="51" t="s">
        <v>744</v>
      </c>
      <c r="Q395" s="51"/>
      <c r="R395" s="51"/>
      <c r="S395" s="51"/>
      <c r="T395" s="106" t="s">
        <v>744</v>
      </c>
    </row>
    <row r="396" spans="1:20" ht="29" hidden="1" x14ac:dyDescent="0.35">
      <c r="A396" s="52">
        <v>2</v>
      </c>
      <c r="B396" s="51">
        <v>5</v>
      </c>
      <c r="C396" s="99" t="s">
        <v>238</v>
      </c>
      <c r="D396" s="109" t="s">
        <v>241</v>
      </c>
      <c r="E396" s="105"/>
      <c r="F396" s="51"/>
      <c r="G396" s="51"/>
      <c r="H396" s="51"/>
      <c r="I396" s="51"/>
      <c r="J396" s="51"/>
      <c r="K396" s="51"/>
      <c r="L396" s="51"/>
      <c r="M396" s="51" t="s">
        <v>744</v>
      </c>
      <c r="N396" s="51" t="s">
        <v>744</v>
      </c>
      <c r="O396" s="51"/>
      <c r="P396" s="51"/>
      <c r="Q396" s="51"/>
      <c r="R396" s="51"/>
      <c r="S396" s="51"/>
      <c r="T396" s="106"/>
    </row>
    <row r="397" spans="1:20" hidden="1" x14ac:dyDescent="0.35">
      <c r="A397" s="52">
        <v>2</v>
      </c>
      <c r="B397" s="51">
        <v>5</v>
      </c>
      <c r="C397" s="99" t="s">
        <v>238</v>
      </c>
      <c r="D397" s="109" t="s">
        <v>242</v>
      </c>
      <c r="E397" s="105"/>
      <c r="F397" s="51"/>
      <c r="G397" s="51"/>
      <c r="H397" s="51"/>
      <c r="I397" s="51"/>
      <c r="J397" s="51"/>
      <c r="K397" s="51"/>
      <c r="L397" s="51" t="s">
        <v>744</v>
      </c>
      <c r="M397" s="51" t="s">
        <v>744</v>
      </c>
      <c r="N397" s="51"/>
      <c r="O397" s="51"/>
      <c r="P397" s="51"/>
      <c r="Q397" s="51"/>
      <c r="R397" s="51"/>
      <c r="S397" s="51"/>
      <c r="T397" s="106"/>
    </row>
    <row r="398" spans="1:20" hidden="1" x14ac:dyDescent="0.35">
      <c r="A398" s="52">
        <v>2</v>
      </c>
      <c r="B398" s="51">
        <v>5</v>
      </c>
      <c r="C398" s="99" t="s">
        <v>238</v>
      </c>
      <c r="D398" s="109" t="s">
        <v>243</v>
      </c>
      <c r="E398" s="105" t="s">
        <v>744</v>
      </c>
      <c r="F398" s="51"/>
      <c r="G398" s="51"/>
      <c r="H398" s="51"/>
      <c r="I398" s="51"/>
      <c r="J398" s="51" t="s">
        <v>744</v>
      </c>
      <c r="K398" s="51"/>
      <c r="L398" s="51"/>
      <c r="M398" s="51"/>
      <c r="N398" s="51"/>
      <c r="O398" s="51"/>
      <c r="P398" s="51"/>
      <c r="Q398" s="51"/>
      <c r="R398" s="51"/>
      <c r="S398" s="51"/>
      <c r="T398" s="106"/>
    </row>
    <row r="399" spans="1:20" ht="29" hidden="1" x14ac:dyDescent="0.35">
      <c r="A399" s="52">
        <v>2</v>
      </c>
      <c r="B399" s="51">
        <v>5</v>
      </c>
      <c r="C399" s="99" t="s">
        <v>238</v>
      </c>
      <c r="D399" s="109" t="s">
        <v>244</v>
      </c>
      <c r="E399" s="105" t="s">
        <v>744</v>
      </c>
      <c r="F399" s="51"/>
      <c r="G399" s="51"/>
      <c r="H399" s="51"/>
      <c r="I399" s="51"/>
      <c r="J399" s="51" t="s">
        <v>744</v>
      </c>
      <c r="K399" s="51"/>
      <c r="L399" s="51" t="s">
        <v>744</v>
      </c>
      <c r="M399" s="51"/>
      <c r="N399" s="51"/>
      <c r="O399" s="51"/>
      <c r="P399" s="51" t="s">
        <v>744</v>
      </c>
      <c r="Q399" s="51" t="s">
        <v>744</v>
      </c>
      <c r="R399" s="51"/>
      <c r="S399" s="51"/>
      <c r="T399" s="106"/>
    </row>
    <row r="400" spans="1:20" ht="29" hidden="1" x14ac:dyDescent="0.35">
      <c r="A400" s="52">
        <v>2</v>
      </c>
      <c r="B400" s="51">
        <v>5</v>
      </c>
      <c r="C400" s="99" t="s">
        <v>230</v>
      </c>
      <c r="D400" s="109" t="s">
        <v>245</v>
      </c>
      <c r="E400" s="105"/>
      <c r="F400" s="51"/>
      <c r="G400" s="51"/>
      <c r="H400" s="51"/>
      <c r="I400" s="51"/>
      <c r="J400" s="51" t="s">
        <v>744</v>
      </c>
      <c r="K400" s="51"/>
      <c r="L400" s="51"/>
      <c r="M400" s="51"/>
      <c r="N400" s="51"/>
      <c r="O400" s="51"/>
      <c r="P400" s="51"/>
      <c r="Q400" s="51"/>
      <c r="R400" s="51"/>
      <c r="S400" s="51"/>
      <c r="T400" s="106"/>
    </row>
    <row r="401" spans="1:20" ht="29" x14ac:dyDescent="0.35">
      <c r="A401" s="52">
        <v>2</v>
      </c>
      <c r="B401" s="51">
        <v>5</v>
      </c>
      <c r="C401" s="99" t="s">
        <v>230</v>
      </c>
      <c r="D401" s="109" t="s">
        <v>246</v>
      </c>
      <c r="E401" s="105" t="s">
        <v>744</v>
      </c>
      <c r="F401" s="51"/>
      <c r="G401" s="51"/>
      <c r="H401" s="51"/>
      <c r="I401" s="51" t="s">
        <v>744</v>
      </c>
      <c r="J401" s="51"/>
      <c r="K401" s="51"/>
      <c r="L401" s="51"/>
      <c r="M401" s="51"/>
      <c r="N401" s="51" t="s">
        <v>744</v>
      </c>
      <c r="O401" s="51"/>
      <c r="P401" s="51" t="s">
        <v>744</v>
      </c>
      <c r="Q401" s="51"/>
      <c r="R401" s="51" t="s">
        <v>744</v>
      </c>
      <c r="S401" s="51"/>
      <c r="T401" s="106"/>
    </row>
    <row r="402" spans="1:20" hidden="1" x14ac:dyDescent="0.35">
      <c r="A402" s="52">
        <v>2</v>
      </c>
      <c r="B402" s="51">
        <v>5</v>
      </c>
      <c r="C402" s="99" t="s">
        <v>230</v>
      </c>
      <c r="D402" s="109" t="s">
        <v>247</v>
      </c>
      <c r="E402" s="105"/>
      <c r="F402" s="51"/>
      <c r="G402" s="51"/>
      <c r="H402" s="51" t="s">
        <v>744</v>
      </c>
      <c r="I402" s="51"/>
      <c r="J402" s="51"/>
      <c r="K402" s="51"/>
      <c r="L402" s="51"/>
      <c r="M402" s="51"/>
      <c r="N402" s="51" t="s">
        <v>744</v>
      </c>
      <c r="O402" s="51"/>
      <c r="P402" s="51"/>
      <c r="Q402" s="51"/>
      <c r="R402" s="51"/>
      <c r="S402" s="51"/>
      <c r="T402" s="106"/>
    </row>
    <row r="403" spans="1:20" ht="29" hidden="1" x14ac:dyDescent="0.35">
      <c r="A403" s="52">
        <v>2</v>
      </c>
      <c r="B403" s="51">
        <v>5</v>
      </c>
      <c r="C403" s="99" t="s">
        <v>230</v>
      </c>
      <c r="D403" s="109" t="s">
        <v>248</v>
      </c>
      <c r="E403" s="105"/>
      <c r="F403" s="51"/>
      <c r="G403" s="51"/>
      <c r="H403" s="51"/>
      <c r="I403" s="51"/>
      <c r="J403" s="51"/>
      <c r="K403" s="51"/>
      <c r="L403" s="51" t="s">
        <v>744</v>
      </c>
      <c r="M403" s="51"/>
      <c r="N403" s="51"/>
      <c r="O403" s="51"/>
      <c r="P403" s="51"/>
      <c r="Q403" s="51"/>
      <c r="R403" s="51"/>
      <c r="S403" s="51"/>
      <c r="T403" s="106"/>
    </row>
    <row r="404" spans="1:20" x14ac:dyDescent="0.35">
      <c r="A404" s="52">
        <v>2</v>
      </c>
      <c r="B404" s="51">
        <v>5</v>
      </c>
      <c r="C404" s="99" t="s">
        <v>230</v>
      </c>
      <c r="D404" s="109" t="s">
        <v>249</v>
      </c>
      <c r="E404" s="105"/>
      <c r="F404" s="51"/>
      <c r="G404" s="51"/>
      <c r="H404" s="51"/>
      <c r="I404" s="51"/>
      <c r="J404" s="51"/>
      <c r="K404" s="51"/>
      <c r="L404" s="51"/>
      <c r="M404" s="51"/>
      <c r="N404" s="51"/>
      <c r="O404" s="51"/>
      <c r="P404" s="51"/>
      <c r="Q404" s="51"/>
      <c r="R404" s="51" t="s">
        <v>744</v>
      </c>
      <c r="S404" s="51"/>
      <c r="T404" s="106"/>
    </row>
    <row r="405" spans="1:20" hidden="1" x14ac:dyDescent="0.35">
      <c r="A405" s="52">
        <v>2</v>
      </c>
      <c r="B405" s="51">
        <v>5</v>
      </c>
      <c r="C405" s="99" t="s">
        <v>45</v>
      </c>
      <c r="D405" s="109" t="s">
        <v>250</v>
      </c>
      <c r="E405" s="105" t="s">
        <v>745</v>
      </c>
      <c r="F405" s="51"/>
      <c r="G405" s="51"/>
      <c r="H405" s="51"/>
      <c r="I405" s="51"/>
      <c r="J405" s="51"/>
      <c r="K405" s="51"/>
      <c r="L405" s="51"/>
      <c r="M405" s="51"/>
      <c r="N405" s="51"/>
      <c r="O405" s="51"/>
      <c r="P405" s="51" t="s">
        <v>744</v>
      </c>
      <c r="Q405" s="51"/>
      <c r="R405" s="51"/>
      <c r="S405" s="51"/>
      <c r="T405" s="106"/>
    </row>
    <row r="406" spans="1:20" ht="43.5" hidden="1" x14ac:dyDescent="0.35">
      <c r="A406" s="52">
        <v>2</v>
      </c>
      <c r="B406" s="51">
        <v>5</v>
      </c>
      <c r="C406" s="99" t="s">
        <v>45</v>
      </c>
      <c r="D406" s="109" t="s">
        <v>251</v>
      </c>
      <c r="E406" s="105" t="s">
        <v>745</v>
      </c>
      <c r="F406" s="51"/>
      <c r="G406" s="51"/>
      <c r="H406" s="51"/>
      <c r="I406" s="51" t="s">
        <v>744</v>
      </c>
      <c r="J406" s="51"/>
      <c r="K406" s="51"/>
      <c r="L406" s="51"/>
      <c r="M406" s="51"/>
      <c r="N406" s="51"/>
      <c r="O406" s="51"/>
      <c r="P406" s="51" t="s">
        <v>744</v>
      </c>
      <c r="Q406" s="51"/>
      <c r="R406" s="51"/>
      <c r="S406" s="51"/>
      <c r="T406" s="106"/>
    </row>
    <row r="407" spans="1:20" ht="43.5" hidden="1" x14ac:dyDescent="0.35">
      <c r="A407" s="52">
        <v>2</v>
      </c>
      <c r="B407" s="51">
        <v>5</v>
      </c>
      <c r="C407" s="99" t="s">
        <v>45</v>
      </c>
      <c r="D407" s="109" t="s">
        <v>252</v>
      </c>
      <c r="E407" s="105" t="s">
        <v>745</v>
      </c>
      <c r="F407" s="51"/>
      <c r="G407" s="51"/>
      <c r="H407" s="51" t="s">
        <v>744</v>
      </c>
      <c r="I407" s="51"/>
      <c r="J407" s="51"/>
      <c r="K407" s="51"/>
      <c r="L407" s="51" t="s">
        <v>744</v>
      </c>
      <c r="M407" s="51"/>
      <c r="N407" s="51"/>
      <c r="O407" s="51"/>
      <c r="P407" s="51" t="s">
        <v>744</v>
      </c>
      <c r="Q407" s="51"/>
      <c r="R407" s="51"/>
      <c r="S407" s="51"/>
      <c r="T407" s="106" t="s">
        <v>744</v>
      </c>
    </row>
    <row r="408" spans="1:20" hidden="1" x14ac:dyDescent="0.35">
      <c r="A408" s="52">
        <v>2</v>
      </c>
      <c r="B408" s="51">
        <v>5</v>
      </c>
      <c r="C408" s="99" t="s">
        <v>45</v>
      </c>
      <c r="D408" s="109" t="s">
        <v>253</v>
      </c>
      <c r="E408" s="105" t="s">
        <v>745</v>
      </c>
      <c r="F408" s="51"/>
      <c r="G408" s="51"/>
      <c r="H408" s="51"/>
      <c r="I408" s="51"/>
      <c r="J408" s="51"/>
      <c r="K408" s="51"/>
      <c r="L408" s="51"/>
      <c r="M408" s="51" t="s">
        <v>744</v>
      </c>
      <c r="N408" s="51"/>
      <c r="O408" s="51"/>
      <c r="P408" s="51"/>
      <c r="Q408" s="51"/>
      <c r="R408" s="51"/>
      <c r="S408" s="51"/>
      <c r="T408" s="106"/>
    </row>
    <row r="409" spans="1:20" ht="29" x14ac:dyDescent="0.35">
      <c r="A409" s="52">
        <v>2</v>
      </c>
      <c r="B409" s="51">
        <v>5</v>
      </c>
      <c r="C409" s="99" t="s">
        <v>45</v>
      </c>
      <c r="D409" s="109" t="s">
        <v>254</v>
      </c>
      <c r="E409" s="105" t="s">
        <v>745</v>
      </c>
      <c r="F409" s="51"/>
      <c r="G409" s="51"/>
      <c r="H409" s="51"/>
      <c r="I409" s="51"/>
      <c r="J409" s="51"/>
      <c r="K409" s="51"/>
      <c r="L409" s="51" t="s">
        <v>744</v>
      </c>
      <c r="M409" s="51"/>
      <c r="N409" s="51"/>
      <c r="O409" s="51"/>
      <c r="P409" s="51" t="s">
        <v>744</v>
      </c>
      <c r="Q409" s="51"/>
      <c r="R409" s="51" t="s">
        <v>744</v>
      </c>
      <c r="S409" s="51"/>
      <c r="T409" s="106"/>
    </row>
    <row r="410" spans="1:20" ht="29" hidden="1" x14ac:dyDescent="0.35">
      <c r="A410" s="52">
        <v>2</v>
      </c>
      <c r="B410" s="51">
        <v>5</v>
      </c>
      <c r="C410" s="99" t="s">
        <v>64</v>
      </c>
      <c r="D410" s="109" t="s">
        <v>255</v>
      </c>
      <c r="E410" s="105"/>
      <c r="F410" s="51" t="s">
        <v>745</v>
      </c>
      <c r="G410" s="51" t="s">
        <v>744</v>
      </c>
      <c r="H410" s="51"/>
      <c r="I410" s="51"/>
      <c r="J410" s="51"/>
      <c r="K410" s="51"/>
      <c r="L410" s="51"/>
      <c r="M410" s="51"/>
      <c r="N410" s="51"/>
      <c r="O410" s="51"/>
      <c r="P410" s="51"/>
      <c r="Q410" s="51"/>
      <c r="R410" s="51"/>
      <c r="S410" s="51" t="s">
        <v>744</v>
      </c>
      <c r="T410" s="106"/>
    </row>
    <row r="411" spans="1:20" hidden="1" x14ac:dyDescent="0.35">
      <c r="A411" s="52">
        <v>2</v>
      </c>
      <c r="B411" s="51">
        <v>5</v>
      </c>
      <c r="C411" s="99" t="s">
        <v>64</v>
      </c>
      <c r="D411" s="109" t="s">
        <v>219</v>
      </c>
      <c r="E411" s="105"/>
      <c r="F411" s="51" t="s">
        <v>745</v>
      </c>
      <c r="G411" s="51"/>
      <c r="H411" s="51"/>
      <c r="I411" s="51"/>
      <c r="J411" s="51"/>
      <c r="K411" s="51"/>
      <c r="L411" s="51"/>
      <c r="M411" s="51"/>
      <c r="N411" s="51"/>
      <c r="O411" s="51"/>
      <c r="P411" s="51"/>
      <c r="Q411" s="51"/>
      <c r="R411" s="51"/>
      <c r="S411" s="51"/>
      <c r="T411" s="106"/>
    </row>
    <row r="412" spans="1:20" ht="43.5" hidden="1" x14ac:dyDescent="0.35">
      <c r="A412" s="52">
        <v>2</v>
      </c>
      <c r="B412" s="51">
        <v>5</v>
      </c>
      <c r="C412" s="99" t="s">
        <v>67</v>
      </c>
      <c r="D412" s="109" t="s">
        <v>256</v>
      </c>
      <c r="E412" s="105"/>
      <c r="F412" s="51"/>
      <c r="G412" s="51" t="s">
        <v>744</v>
      </c>
      <c r="H412" s="51"/>
      <c r="I412" s="51"/>
      <c r="J412" s="51"/>
      <c r="K412" s="51"/>
      <c r="L412" s="51"/>
      <c r="M412" s="51"/>
      <c r="N412" s="51"/>
      <c r="O412" s="51"/>
      <c r="P412" s="51"/>
      <c r="Q412" s="51"/>
      <c r="R412" s="51"/>
      <c r="S412" s="51"/>
      <c r="T412" s="106"/>
    </row>
    <row r="413" spans="1:20" hidden="1" x14ac:dyDescent="0.35">
      <c r="A413" s="52">
        <v>2</v>
      </c>
      <c r="B413" s="51">
        <v>5</v>
      </c>
      <c r="C413" s="99" t="s">
        <v>67</v>
      </c>
      <c r="D413" s="109" t="s">
        <v>257</v>
      </c>
      <c r="E413" s="105"/>
      <c r="F413" s="51" t="s">
        <v>744</v>
      </c>
      <c r="G413" s="51"/>
      <c r="H413" s="51"/>
      <c r="I413" s="51"/>
      <c r="J413" s="51"/>
      <c r="K413" s="51"/>
      <c r="L413" s="51"/>
      <c r="M413" s="51"/>
      <c r="N413" s="51"/>
      <c r="O413" s="51"/>
      <c r="P413" s="51"/>
      <c r="Q413" s="51"/>
      <c r="R413" s="51"/>
      <c r="S413" s="51" t="s">
        <v>744</v>
      </c>
      <c r="T413" s="106"/>
    </row>
    <row r="414" spans="1:20" hidden="1" x14ac:dyDescent="0.35">
      <c r="A414" s="52">
        <v>2</v>
      </c>
      <c r="B414" s="51">
        <v>5</v>
      </c>
      <c r="C414" s="99" t="s">
        <v>67</v>
      </c>
      <c r="D414" s="109" t="s">
        <v>258</v>
      </c>
      <c r="E414" s="105" t="s">
        <v>744</v>
      </c>
      <c r="F414" s="51"/>
      <c r="G414" s="51"/>
      <c r="H414" s="51"/>
      <c r="I414" s="51"/>
      <c r="J414" s="51"/>
      <c r="K414" s="51"/>
      <c r="L414" s="51"/>
      <c r="M414" s="51"/>
      <c r="N414" s="51"/>
      <c r="O414" s="51"/>
      <c r="P414" s="51"/>
      <c r="Q414" s="51"/>
      <c r="R414" s="51"/>
      <c r="S414" s="51"/>
      <c r="T414" s="106"/>
    </row>
    <row r="415" spans="1:20" ht="29" hidden="1" x14ac:dyDescent="0.35">
      <c r="A415" s="52">
        <v>2</v>
      </c>
      <c r="B415" s="51">
        <v>5</v>
      </c>
      <c r="C415" s="99" t="s">
        <v>67</v>
      </c>
      <c r="D415" s="109" t="s">
        <v>259</v>
      </c>
      <c r="E415" s="105"/>
      <c r="F415" s="51"/>
      <c r="G415" s="51" t="s">
        <v>744</v>
      </c>
      <c r="H415" s="51"/>
      <c r="I415" s="51"/>
      <c r="J415" s="51"/>
      <c r="K415" s="51"/>
      <c r="L415" s="51"/>
      <c r="M415" s="51"/>
      <c r="N415" s="51"/>
      <c r="O415" s="51"/>
      <c r="P415" s="51"/>
      <c r="Q415" s="51"/>
      <c r="R415" s="51"/>
      <c r="S415" s="51"/>
      <c r="T415" s="106"/>
    </row>
    <row r="416" spans="1:20" ht="43.5" hidden="1" x14ac:dyDescent="0.35">
      <c r="A416" s="52">
        <v>2</v>
      </c>
      <c r="B416" s="51">
        <v>5</v>
      </c>
      <c r="C416" s="99" t="s">
        <v>67</v>
      </c>
      <c r="D416" s="109" t="s">
        <v>260</v>
      </c>
      <c r="E416" s="105"/>
      <c r="F416" s="51"/>
      <c r="G416" s="51" t="s">
        <v>744</v>
      </c>
      <c r="H416" s="51"/>
      <c r="I416" s="51" t="s">
        <v>744</v>
      </c>
      <c r="J416" s="51"/>
      <c r="K416" s="51"/>
      <c r="L416" s="51"/>
      <c r="M416" s="51"/>
      <c r="N416" s="51"/>
      <c r="O416" s="51"/>
      <c r="P416" s="51" t="s">
        <v>744</v>
      </c>
      <c r="Q416" s="51"/>
      <c r="R416" s="51"/>
      <c r="S416" s="51"/>
      <c r="T416" s="106"/>
    </row>
    <row r="417" spans="1:20" ht="29" hidden="1" x14ac:dyDescent="0.35">
      <c r="A417" s="52">
        <v>2</v>
      </c>
      <c r="B417" s="51">
        <v>5</v>
      </c>
      <c r="C417" s="99" t="s">
        <v>261</v>
      </c>
      <c r="D417" s="109" t="s">
        <v>262</v>
      </c>
      <c r="E417" s="105" t="s">
        <v>744</v>
      </c>
      <c r="F417" s="51"/>
      <c r="G417" s="51"/>
      <c r="H417" s="51"/>
      <c r="I417" s="51"/>
      <c r="J417" s="51"/>
      <c r="K417" s="51"/>
      <c r="L417" s="51"/>
      <c r="M417" s="51"/>
      <c r="N417" s="51"/>
      <c r="O417" s="51"/>
      <c r="P417" s="51" t="s">
        <v>744</v>
      </c>
      <c r="Q417" s="51"/>
      <c r="R417" s="51"/>
      <c r="S417" s="51"/>
      <c r="T417" s="106"/>
    </row>
    <row r="418" spans="1:20" hidden="1" x14ac:dyDescent="0.35">
      <c r="A418" s="52">
        <v>2</v>
      </c>
      <c r="B418" s="51">
        <v>5</v>
      </c>
      <c r="C418" s="99" t="s">
        <v>261</v>
      </c>
      <c r="D418" s="109" t="s">
        <v>263</v>
      </c>
      <c r="E418" s="105" t="s">
        <v>744</v>
      </c>
      <c r="F418" s="51"/>
      <c r="G418" s="51"/>
      <c r="H418" s="51"/>
      <c r="I418" s="51"/>
      <c r="J418" s="51"/>
      <c r="K418" s="51"/>
      <c r="L418" s="51"/>
      <c r="M418" s="51"/>
      <c r="N418" s="51"/>
      <c r="O418" s="51"/>
      <c r="P418" s="51"/>
      <c r="Q418" s="51"/>
      <c r="R418" s="51"/>
      <c r="S418" s="51"/>
      <c r="T418" s="106"/>
    </row>
    <row r="419" spans="1:20" ht="43.5" hidden="1" x14ac:dyDescent="0.35">
      <c r="A419" s="52">
        <v>2</v>
      </c>
      <c r="B419" s="51">
        <v>5</v>
      </c>
      <c r="C419" s="99" t="s">
        <v>261</v>
      </c>
      <c r="D419" s="109" t="s">
        <v>264</v>
      </c>
      <c r="E419" s="105" t="s">
        <v>744</v>
      </c>
      <c r="F419" s="51"/>
      <c r="G419" s="51"/>
      <c r="H419" s="51"/>
      <c r="I419" s="51" t="s">
        <v>744</v>
      </c>
      <c r="J419" s="51"/>
      <c r="K419" s="51"/>
      <c r="L419" s="51" t="s">
        <v>744</v>
      </c>
      <c r="M419" s="51"/>
      <c r="N419" s="51" t="s">
        <v>744</v>
      </c>
      <c r="O419" s="51"/>
      <c r="P419" s="51" t="s">
        <v>744</v>
      </c>
      <c r="Q419" s="51"/>
      <c r="R419" s="51"/>
      <c r="S419" s="51"/>
      <c r="T419" s="106"/>
    </row>
    <row r="420" spans="1:20" ht="29" hidden="1" x14ac:dyDescent="0.35">
      <c r="A420" s="52">
        <v>2</v>
      </c>
      <c r="B420" s="51">
        <v>5</v>
      </c>
      <c r="C420" s="99" t="s">
        <v>261</v>
      </c>
      <c r="D420" s="109" t="s">
        <v>265</v>
      </c>
      <c r="E420" s="105" t="s">
        <v>744</v>
      </c>
      <c r="F420" s="51"/>
      <c r="G420" s="51"/>
      <c r="H420" s="51"/>
      <c r="I420" s="51"/>
      <c r="J420" s="51"/>
      <c r="K420" s="51"/>
      <c r="L420" s="51" t="s">
        <v>744</v>
      </c>
      <c r="M420" s="51"/>
      <c r="N420" s="51"/>
      <c r="O420" s="51"/>
      <c r="P420" s="51" t="s">
        <v>744</v>
      </c>
      <c r="Q420" s="51"/>
      <c r="R420" s="51"/>
      <c r="S420" s="51"/>
      <c r="T420" s="106"/>
    </row>
    <row r="421" spans="1:20" ht="29" hidden="1" x14ac:dyDescent="0.35">
      <c r="A421" s="52">
        <v>2</v>
      </c>
      <c r="B421" s="51">
        <v>5</v>
      </c>
      <c r="C421" s="99" t="s">
        <v>261</v>
      </c>
      <c r="D421" s="109" t="s">
        <v>266</v>
      </c>
      <c r="E421" s="105" t="s">
        <v>744</v>
      </c>
      <c r="F421" s="51"/>
      <c r="G421" s="51"/>
      <c r="H421" s="51"/>
      <c r="I421" s="51"/>
      <c r="J421" s="51"/>
      <c r="K421" s="51"/>
      <c r="L421" s="51"/>
      <c r="M421" s="51"/>
      <c r="N421" s="51"/>
      <c r="O421" s="51"/>
      <c r="P421" s="51" t="s">
        <v>744</v>
      </c>
      <c r="Q421" s="51"/>
      <c r="R421" s="51"/>
      <c r="S421" s="51"/>
      <c r="T421" s="106" t="s">
        <v>744</v>
      </c>
    </row>
    <row r="422" spans="1:20" ht="43.5" hidden="1" x14ac:dyDescent="0.35">
      <c r="A422" s="52">
        <v>2</v>
      </c>
      <c r="B422" s="51">
        <v>5</v>
      </c>
      <c r="C422" s="99" t="s">
        <v>261</v>
      </c>
      <c r="D422" s="109" t="s">
        <v>267</v>
      </c>
      <c r="E422" s="105" t="s">
        <v>744</v>
      </c>
      <c r="F422" s="51"/>
      <c r="G422" s="51"/>
      <c r="H422" s="51"/>
      <c r="I422" s="51" t="s">
        <v>744</v>
      </c>
      <c r="J422" s="51"/>
      <c r="K422" s="51"/>
      <c r="L422" s="51"/>
      <c r="M422" s="51"/>
      <c r="N422" s="51"/>
      <c r="O422" s="51"/>
      <c r="P422" s="51" t="s">
        <v>744</v>
      </c>
      <c r="Q422" s="51"/>
      <c r="R422" s="51"/>
      <c r="S422" s="51"/>
      <c r="T422" s="106"/>
    </row>
    <row r="423" spans="1:20" hidden="1" x14ac:dyDescent="0.35">
      <c r="A423" s="52">
        <v>3</v>
      </c>
      <c r="B423" s="51">
        <v>1</v>
      </c>
      <c r="C423" s="99" t="s">
        <v>11</v>
      </c>
      <c r="D423" s="109" t="s">
        <v>270</v>
      </c>
      <c r="E423" s="105" t="s">
        <v>744</v>
      </c>
      <c r="F423" s="51"/>
      <c r="G423" s="51"/>
      <c r="H423" s="51"/>
      <c r="I423" s="51"/>
      <c r="J423" s="51"/>
      <c r="K423" s="51"/>
      <c r="L423" s="51"/>
      <c r="M423" s="51"/>
      <c r="N423" s="51"/>
      <c r="O423" s="51"/>
      <c r="P423" s="51" t="s">
        <v>744</v>
      </c>
      <c r="Q423" s="51"/>
      <c r="R423" s="51"/>
      <c r="S423" s="51"/>
      <c r="T423" s="106"/>
    </row>
    <row r="424" spans="1:20" ht="29" hidden="1" x14ac:dyDescent="0.35">
      <c r="A424" s="52">
        <v>3</v>
      </c>
      <c r="B424" s="51">
        <v>1</v>
      </c>
      <c r="C424" s="99" t="s">
        <v>22</v>
      </c>
      <c r="D424" s="109" t="s">
        <v>271</v>
      </c>
      <c r="E424" s="105" t="s">
        <v>744</v>
      </c>
      <c r="F424" s="51"/>
      <c r="G424" s="51"/>
      <c r="H424" s="51"/>
      <c r="I424" s="51"/>
      <c r="J424" s="51"/>
      <c r="K424" s="51"/>
      <c r="L424" s="51"/>
      <c r="M424" s="51"/>
      <c r="N424" s="51"/>
      <c r="O424" s="51"/>
      <c r="P424" s="51" t="s">
        <v>744</v>
      </c>
      <c r="Q424" s="51"/>
      <c r="R424" s="51"/>
      <c r="S424" s="51"/>
      <c r="T424" s="106"/>
    </row>
    <row r="425" spans="1:20" ht="29" hidden="1" x14ac:dyDescent="0.35">
      <c r="A425" s="52">
        <v>3</v>
      </c>
      <c r="B425" s="51">
        <v>1</v>
      </c>
      <c r="C425" s="99" t="s">
        <v>22</v>
      </c>
      <c r="D425" s="109" t="s">
        <v>272</v>
      </c>
      <c r="E425" s="105"/>
      <c r="F425" s="51"/>
      <c r="G425" s="51"/>
      <c r="H425" s="51" t="s">
        <v>744</v>
      </c>
      <c r="I425" s="51"/>
      <c r="J425" s="51"/>
      <c r="K425" s="51"/>
      <c r="L425" s="51" t="s">
        <v>744</v>
      </c>
      <c r="M425" s="51"/>
      <c r="N425" s="51"/>
      <c r="O425" s="51"/>
      <c r="P425" s="51"/>
      <c r="Q425" s="51"/>
      <c r="R425" s="51"/>
      <c r="S425" s="51"/>
      <c r="T425" s="106"/>
    </row>
    <row r="426" spans="1:20" hidden="1" x14ac:dyDescent="0.35">
      <c r="A426" s="52">
        <v>3</v>
      </c>
      <c r="B426" s="51">
        <v>1</v>
      </c>
      <c r="C426" s="99" t="s">
        <v>22</v>
      </c>
      <c r="D426" s="109" t="s">
        <v>273</v>
      </c>
      <c r="E426" s="105"/>
      <c r="F426" s="51"/>
      <c r="G426" s="51"/>
      <c r="H426" s="51"/>
      <c r="I426" s="51"/>
      <c r="J426" s="51"/>
      <c r="K426" s="51"/>
      <c r="L426" s="51" t="s">
        <v>744</v>
      </c>
      <c r="M426" s="51"/>
      <c r="N426" s="51"/>
      <c r="O426" s="51"/>
      <c r="P426" s="51"/>
      <c r="Q426" s="51"/>
      <c r="R426" s="51"/>
      <c r="S426" s="51"/>
      <c r="T426" s="106"/>
    </row>
    <row r="427" spans="1:20" ht="29" x14ac:dyDescent="0.35">
      <c r="A427" s="52">
        <v>3</v>
      </c>
      <c r="B427" s="51">
        <v>1</v>
      </c>
      <c r="C427" s="99" t="s">
        <v>22</v>
      </c>
      <c r="D427" s="109" t="s">
        <v>274</v>
      </c>
      <c r="E427" s="105"/>
      <c r="F427" s="51"/>
      <c r="G427" s="51"/>
      <c r="H427" s="51" t="s">
        <v>744</v>
      </c>
      <c r="I427" s="51"/>
      <c r="J427" s="51"/>
      <c r="K427" s="51"/>
      <c r="L427" s="51"/>
      <c r="M427" s="51"/>
      <c r="N427" s="51"/>
      <c r="O427" s="51"/>
      <c r="P427" s="51"/>
      <c r="Q427" s="51"/>
      <c r="R427" s="51" t="s">
        <v>744</v>
      </c>
      <c r="S427" s="51"/>
      <c r="T427" s="106"/>
    </row>
    <row r="428" spans="1:20" hidden="1" x14ac:dyDescent="0.35">
      <c r="A428" s="52">
        <v>3</v>
      </c>
      <c r="B428" s="51">
        <v>1</v>
      </c>
      <c r="C428" s="99" t="s">
        <v>22</v>
      </c>
      <c r="D428" s="109" t="s">
        <v>275</v>
      </c>
      <c r="E428" s="105"/>
      <c r="F428" s="51"/>
      <c r="G428" s="51"/>
      <c r="H428" s="51" t="s">
        <v>744</v>
      </c>
      <c r="I428" s="51"/>
      <c r="J428" s="51" t="s">
        <v>744</v>
      </c>
      <c r="K428" s="51"/>
      <c r="L428" s="51"/>
      <c r="M428" s="51"/>
      <c r="N428" s="51"/>
      <c r="O428" s="51" t="s">
        <v>744</v>
      </c>
      <c r="P428" s="51"/>
      <c r="Q428" s="51"/>
      <c r="R428" s="51"/>
      <c r="S428" s="51"/>
      <c r="T428" s="106"/>
    </row>
    <row r="429" spans="1:20" ht="29" hidden="1" x14ac:dyDescent="0.35">
      <c r="A429" s="52">
        <v>3</v>
      </c>
      <c r="B429" s="51">
        <v>1</v>
      </c>
      <c r="C429" s="99" t="s">
        <v>16</v>
      </c>
      <c r="D429" s="109" t="s">
        <v>276</v>
      </c>
      <c r="E429" s="105" t="s">
        <v>744</v>
      </c>
      <c r="F429" s="51"/>
      <c r="G429" s="51"/>
      <c r="H429" s="51" t="s">
        <v>744</v>
      </c>
      <c r="I429" s="51"/>
      <c r="J429" s="51"/>
      <c r="K429" s="51"/>
      <c r="L429" s="51" t="s">
        <v>744</v>
      </c>
      <c r="M429" s="51"/>
      <c r="N429" s="51"/>
      <c r="O429" s="51" t="s">
        <v>744</v>
      </c>
      <c r="P429" s="51" t="s">
        <v>744</v>
      </c>
      <c r="Q429" s="51"/>
      <c r="R429" s="51"/>
      <c r="S429" s="51"/>
      <c r="T429" s="106"/>
    </row>
    <row r="430" spans="1:20" ht="29" hidden="1" x14ac:dyDescent="0.35">
      <c r="A430" s="52">
        <v>3</v>
      </c>
      <c r="B430" s="51">
        <v>1</v>
      </c>
      <c r="C430" s="99" t="s">
        <v>16</v>
      </c>
      <c r="D430" s="109" t="s">
        <v>277</v>
      </c>
      <c r="E430" s="105"/>
      <c r="F430" s="51"/>
      <c r="G430" s="51"/>
      <c r="H430" s="51" t="s">
        <v>744</v>
      </c>
      <c r="I430" s="51"/>
      <c r="J430" s="51"/>
      <c r="K430" s="51"/>
      <c r="L430" s="51" t="s">
        <v>744</v>
      </c>
      <c r="M430" s="51"/>
      <c r="N430" s="51" t="s">
        <v>744</v>
      </c>
      <c r="O430" s="51"/>
      <c r="P430" s="51"/>
      <c r="Q430" s="51"/>
      <c r="R430" s="51"/>
      <c r="S430" s="51"/>
      <c r="T430" s="106"/>
    </row>
    <row r="431" spans="1:20" hidden="1" x14ac:dyDescent="0.35">
      <c r="A431" s="52">
        <v>3</v>
      </c>
      <c r="B431" s="51">
        <v>1</v>
      </c>
      <c r="C431" s="99" t="s">
        <v>16</v>
      </c>
      <c r="D431" s="109" t="s">
        <v>278</v>
      </c>
      <c r="E431" s="105"/>
      <c r="F431" s="51"/>
      <c r="G431" s="51"/>
      <c r="H431" s="51" t="s">
        <v>744</v>
      </c>
      <c r="I431" s="51"/>
      <c r="J431" s="51"/>
      <c r="K431" s="51"/>
      <c r="L431" s="51"/>
      <c r="M431" s="51"/>
      <c r="N431" s="51"/>
      <c r="O431" s="51" t="s">
        <v>744</v>
      </c>
      <c r="P431" s="51"/>
      <c r="Q431" s="51"/>
      <c r="R431" s="51"/>
      <c r="S431" s="51"/>
      <c r="T431" s="106"/>
    </row>
    <row r="432" spans="1:20" ht="29" hidden="1" x14ac:dyDescent="0.35">
      <c r="A432" s="52">
        <v>3</v>
      </c>
      <c r="B432" s="51">
        <v>1</v>
      </c>
      <c r="C432" s="99" t="s">
        <v>16</v>
      </c>
      <c r="D432" s="109" t="s">
        <v>279</v>
      </c>
      <c r="E432" s="105"/>
      <c r="F432" s="51"/>
      <c r="G432" s="51"/>
      <c r="H432" s="51" t="s">
        <v>744</v>
      </c>
      <c r="I432" s="51"/>
      <c r="J432" s="51"/>
      <c r="K432" s="51"/>
      <c r="L432" s="51"/>
      <c r="M432" s="51"/>
      <c r="N432" s="51"/>
      <c r="O432" s="51"/>
      <c r="P432" s="51"/>
      <c r="Q432" s="51"/>
      <c r="R432" s="51"/>
      <c r="S432" s="51"/>
      <c r="T432" s="106"/>
    </row>
    <row r="433" spans="1:20" ht="29" x14ac:dyDescent="0.35">
      <c r="A433" s="52">
        <v>3</v>
      </c>
      <c r="B433" s="51">
        <v>1</v>
      </c>
      <c r="C433" s="99" t="s">
        <v>269</v>
      </c>
      <c r="D433" s="109" t="s">
        <v>280</v>
      </c>
      <c r="E433" s="105" t="s">
        <v>744</v>
      </c>
      <c r="F433" s="51"/>
      <c r="G433" s="51"/>
      <c r="H433" s="51" t="s">
        <v>744</v>
      </c>
      <c r="I433" s="51"/>
      <c r="J433" s="51" t="s">
        <v>744</v>
      </c>
      <c r="K433" s="51" t="s">
        <v>744</v>
      </c>
      <c r="L433" s="51" t="s">
        <v>744</v>
      </c>
      <c r="M433" s="51"/>
      <c r="N433" s="51"/>
      <c r="O433" s="51" t="s">
        <v>744</v>
      </c>
      <c r="P433" s="51" t="s">
        <v>744</v>
      </c>
      <c r="Q433" s="51"/>
      <c r="R433" s="51" t="s">
        <v>744</v>
      </c>
      <c r="S433" s="51"/>
      <c r="T433" s="106"/>
    </row>
    <row r="434" spans="1:20" ht="29" hidden="1" x14ac:dyDescent="0.35">
      <c r="A434" s="52">
        <v>3</v>
      </c>
      <c r="B434" s="51">
        <v>1</v>
      </c>
      <c r="C434" s="99" t="s">
        <v>269</v>
      </c>
      <c r="D434" s="109" t="s">
        <v>281</v>
      </c>
      <c r="E434" s="105"/>
      <c r="F434" s="51"/>
      <c r="G434" s="51"/>
      <c r="H434" s="51" t="s">
        <v>744</v>
      </c>
      <c r="I434" s="51"/>
      <c r="J434" s="51" t="s">
        <v>744</v>
      </c>
      <c r="K434" s="51"/>
      <c r="L434" s="51"/>
      <c r="M434" s="51"/>
      <c r="N434" s="51"/>
      <c r="O434" s="51"/>
      <c r="P434" s="51"/>
      <c r="Q434" s="51"/>
      <c r="R434" s="51"/>
      <c r="S434" s="51"/>
      <c r="T434" s="106"/>
    </row>
    <row r="435" spans="1:20" ht="29" hidden="1" x14ac:dyDescent="0.35">
      <c r="A435" s="52">
        <v>3</v>
      </c>
      <c r="B435" s="51">
        <v>1</v>
      </c>
      <c r="C435" s="99" t="s">
        <v>269</v>
      </c>
      <c r="D435" s="109" t="s">
        <v>282</v>
      </c>
      <c r="E435" s="105"/>
      <c r="F435" s="51"/>
      <c r="G435" s="51"/>
      <c r="H435" s="51" t="s">
        <v>744</v>
      </c>
      <c r="I435" s="51"/>
      <c r="J435" s="51" t="s">
        <v>744</v>
      </c>
      <c r="K435" s="51"/>
      <c r="L435" s="51" t="s">
        <v>744</v>
      </c>
      <c r="M435" s="51"/>
      <c r="N435" s="51"/>
      <c r="O435" s="51"/>
      <c r="P435" s="51"/>
      <c r="Q435" s="51"/>
      <c r="R435" s="51"/>
      <c r="S435" s="51"/>
      <c r="T435" s="106"/>
    </row>
    <row r="436" spans="1:20" ht="29" hidden="1" x14ac:dyDescent="0.35">
      <c r="A436" s="52">
        <v>3</v>
      </c>
      <c r="B436" s="51">
        <v>1</v>
      </c>
      <c r="C436" s="99" t="s">
        <v>269</v>
      </c>
      <c r="D436" s="109" t="s">
        <v>283</v>
      </c>
      <c r="E436" s="105"/>
      <c r="F436" s="51"/>
      <c r="G436" s="51"/>
      <c r="H436" s="51"/>
      <c r="I436" s="51"/>
      <c r="J436" s="51"/>
      <c r="K436" s="51"/>
      <c r="L436" s="51"/>
      <c r="M436" s="51"/>
      <c r="N436" s="51"/>
      <c r="O436" s="51" t="s">
        <v>744</v>
      </c>
      <c r="P436" s="51"/>
      <c r="Q436" s="51"/>
      <c r="R436" s="51"/>
      <c r="S436" s="51"/>
      <c r="T436" s="106"/>
    </row>
    <row r="437" spans="1:20" ht="29" x14ac:dyDescent="0.35">
      <c r="A437" s="52">
        <v>3</v>
      </c>
      <c r="B437" s="51">
        <v>1</v>
      </c>
      <c r="C437" s="99" t="s">
        <v>269</v>
      </c>
      <c r="D437" s="109" t="s">
        <v>284</v>
      </c>
      <c r="E437" s="105"/>
      <c r="F437" s="51"/>
      <c r="G437" s="51"/>
      <c r="H437" s="51" t="s">
        <v>744</v>
      </c>
      <c r="I437" s="51"/>
      <c r="J437" s="51"/>
      <c r="K437" s="51"/>
      <c r="L437" s="51" t="s">
        <v>744</v>
      </c>
      <c r="M437" s="51"/>
      <c r="N437" s="51"/>
      <c r="O437" s="51"/>
      <c r="P437" s="51"/>
      <c r="Q437" s="51"/>
      <c r="R437" s="51" t="s">
        <v>744</v>
      </c>
      <c r="S437" s="51"/>
      <c r="T437" s="106"/>
    </row>
    <row r="438" spans="1:20" ht="43.5" hidden="1" x14ac:dyDescent="0.35">
      <c r="A438" s="52">
        <v>3</v>
      </c>
      <c r="B438" s="51">
        <v>1</v>
      </c>
      <c r="C438" s="99" t="s">
        <v>45</v>
      </c>
      <c r="D438" s="109" t="s">
        <v>285</v>
      </c>
      <c r="E438" s="105" t="s">
        <v>745</v>
      </c>
      <c r="F438" s="51"/>
      <c r="G438" s="51"/>
      <c r="H438" s="51"/>
      <c r="I438" s="51"/>
      <c r="J438" s="51"/>
      <c r="K438" s="51"/>
      <c r="L438" s="51"/>
      <c r="M438" s="51"/>
      <c r="N438" s="51"/>
      <c r="O438" s="51"/>
      <c r="P438" s="51" t="s">
        <v>744</v>
      </c>
      <c r="Q438" s="51" t="s">
        <v>744</v>
      </c>
      <c r="R438" s="51"/>
      <c r="S438" s="51"/>
      <c r="T438" s="106"/>
    </row>
    <row r="439" spans="1:20" hidden="1" x14ac:dyDescent="0.35">
      <c r="A439" s="52">
        <v>3</v>
      </c>
      <c r="B439" s="51">
        <v>1</v>
      </c>
      <c r="C439" s="99" t="s">
        <v>45</v>
      </c>
      <c r="D439" s="109" t="s">
        <v>286</v>
      </c>
      <c r="E439" s="105" t="s">
        <v>745</v>
      </c>
      <c r="F439" s="51"/>
      <c r="G439" s="51"/>
      <c r="H439" s="51"/>
      <c r="I439" s="51"/>
      <c r="J439" s="51"/>
      <c r="K439" s="51"/>
      <c r="L439" s="51"/>
      <c r="M439" s="51"/>
      <c r="N439" s="51"/>
      <c r="O439" s="51"/>
      <c r="P439" s="51"/>
      <c r="Q439" s="51"/>
      <c r="R439" s="51"/>
      <c r="S439" s="51"/>
      <c r="T439" s="106"/>
    </row>
    <row r="440" spans="1:20" hidden="1" x14ac:dyDescent="0.35">
      <c r="A440" s="52">
        <v>3</v>
      </c>
      <c r="B440" s="51">
        <v>1</v>
      </c>
      <c r="C440" s="99" t="s">
        <v>45</v>
      </c>
      <c r="D440" s="109" t="s">
        <v>287</v>
      </c>
      <c r="E440" s="105" t="s">
        <v>745</v>
      </c>
      <c r="F440" s="51"/>
      <c r="G440" s="51"/>
      <c r="H440" s="51"/>
      <c r="I440" s="51"/>
      <c r="J440" s="51"/>
      <c r="K440" s="51"/>
      <c r="L440" s="51"/>
      <c r="M440" s="51"/>
      <c r="N440" s="51"/>
      <c r="O440" s="51"/>
      <c r="P440" s="51"/>
      <c r="Q440" s="51"/>
      <c r="R440" s="51"/>
      <c r="S440" s="51"/>
      <c r="T440" s="106"/>
    </row>
    <row r="441" spans="1:20" hidden="1" x14ac:dyDescent="0.35">
      <c r="A441" s="52">
        <v>3</v>
      </c>
      <c r="B441" s="51">
        <v>1</v>
      </c>
      <c r="C441" s="99" t="s">
        <v>45</v>
      </c>
      <c r="D441" s="109" t="s">
        <v>287</v>
      </c>
      <c r="E441" s="105" t="s">
        <v>745</v>
      </c>
      <c r="F441" s="51"/>
      <c r="G441" s="51"/>
      <c r="H441" s="51"/>
      <c r="I441" s="51"/>
      <c r="J441" s="51"/>
      <c r="K441" s="51"/>
      <c r="L441" s="51"/>
      <c r="M441" s="51"/>
      <c r="N441" s="51"/>
      <c r="O441" s="51"/>
      <c r="P441" s="51"/>
      <c r="Q441" s="51"/>
      <c r="R441" s="51"/>
      <c r="S441" s="51"/>
      <c r="T441" s="106"/>
    </row>
    <row r="442" spans="1:20" hidden="1" x14ac:dyDescent="0.35">
      <c r="A442" s="52">
        <v>3</v>
      </c>
      <c r="B442" s="51">
        <v>1</v>
      </c>
      <c r="C442" s="99" t="s">
        <v>45</v>
      </c>
      <c r="D442" s="109" t="s">
        <v>288</v>
      </c>
      <c r="E442" s="105" t="s">
        <v>745</v>
      </c>
      <c r="F442" s="51"/>
      <c r="G442" s="51"/>
      <c r="H442" s="51"/>
      <c r="I442" s="51"/>
      <c r="J442" s="51"/>
      <c r="K442" s="51"/>
      <c r="L442" s="51"/>
      <c r="M442" s="51"/>
      <c r="N442" s="51"/>
      <c r="O442" s="51"/>
      <c r="P442" s="51" t="s">
        <v>744</v>
      </c>
      <c r="Q442" s="51"/>
      <c r="R442" s="51"/>
      <c r="S442" s="51"/>
      <c r="T442" s="106"/>
    </row>
    <row r="443" spans="1:20" ht="29" hidden="1" x14ac:dyDescent="0.35">
      <c r="A443" s="52">
        <v>3</v>
      </c>
      <c r="B443" s="51">
        <v>1</v>
      </c>
      <c r="C443" s="99" t="s">
        <v>45</v>
      </c>
      <c r="D443" s="109" t="s">
        <v>289</v>
      </c>
      <c r="E443" s="105" t="s">
        <v>745</v>
      </c>
      <c r="F443" s="51"/>
      <c r="G443" s="51"/>
      <c r="H443" s="51"/>
      <c r="I443" s="51"/>
      <c r="J443" s="51"/>
      <c r="K443" s="51"/>
      <c r="L443" s="51" t="s">
        <v>744</v>
      </c>
      <c r="M443" s="51"/>
      <c r="N443" s="51"/>
      <c r="O443" s="51"/>
      <c r="P443" s="51"/>
      <c r="Q443" s="51"/>
      <c r="R443" s="51"/>
      <c r="S443" s="51"/>
      <c r="T443" s="106"/>
    </row>
    <row r="444" spans="1:20" hidden="1" x14ac:dyDescent="0.35">
      <c r="A444" s="52">
        <v>3</v>
      </c>
      <c r="B444" s="51">
        <v>1</v>
      </c>
      <c r="C444" s="99" t="s">
        <v>45</v>
      </c>
      <c r="D444" s="109" t="s">
        <v>290</v>
      </c>
      <c r="E444" s="105" t="s">
        <v>745</v>
      </c>
      <c r="F444" s="51"/>
      <c r="G444" s="51"/>
      <c r="H444" s="51"/>
      <c r="I444" s="51"/>
      <c r="J444" s="51"/>
      <c r="K444" s="51"/>
      <c r="L444" s="51"/>
      <c r="M444" s="51"/>
      <c r="N444" s="51"/>
      <c r="O444" s="51"/>
      <c r="P444" s="51"/>
      <c r="Q444" s="51"/>
      <c r="R444" s="51"/>
      <c r="S444" s="51"/>
      <c r="T444" s="106"/>
    </row>
    <row r="445" spans="1:20" ht="29" x14ac:dyDescent="0.35">
      <c r="A445" s="52">
        <v>3</v>
      </c>
      <c r="B445" s="51">
        <v>1</v>
      </c>
      <c r="C445" s="99" t="s">
        <v>45</v>
      </c>
      <c r="D445" s="109" t="s">
        <v>291</v>
      </c>
      <c r="E445" s="105" t="s">
        <v>745</v>
      </c>
      <c r="F445" s="51"/>
      <c r="G445" s="51"/>
      <c r="H445" s="51"/>
      <c r="I445" s="51"/>
      <c r="J445" s="51"/>
      <c r="K445" s="51"/>
      <c r="L445" s="51" t="s">
        <v>744</v>
      </c>
      <c r="M445" s="51"/>
      <c r="N445" s="51"/>
      <c r="O445" s="51"/>
      <c r="P445" s="51"/>
      <c r="Q445" s="51"/>
      <c r="R445" s="51" t="s">
        <v>744</v>
      </c>
      <c r="S445" s="51"/>
      <c r="T445" s="106"/>
    </row>
    <row r="446" spans="1:20" ht="43.5" hidden="1" x14ac:dyDescent="0.35">
      <c r="A446" s="52">
        <v>3</v>
      </c>
      <c r="B446" s="51">
        <v>1</v>
      </c>
      <c r="C446" s="99" t="s">
        <v>64</v>
      </c>
      <c r="D446" s="109" t="s">
        <v>292</v>
      </c>
      <c r="E446" s="105"/>
      <c r="F446" s="51" t="s">
        <v>745</v>
      </c>
      <c r="G446" s="51"/>
      <c r="H446" s="51"/>
      <c r="I446" s="51"/>
      <c r="J446" s="51"/>
      <c r="K446" s="51"/>
      <c r="L446" s="51"/>
      <c r="M446" s="51"/>
      <c r="N446" s="51"/>
      <c r="O446" s="51"/>
      <c r="P446" s="51"/>
      <c r="Q446" s="51"/>
      <c r="R446" s="51"/>
      <c r="S446" s="51"/>
      <c r="T446" s="106"/>
    </row>
    <row r="447" spans="1:20" hidden="1" x14ac:dyDescent="0.35">
      <c r="A447" s="52">
        <v>3</v>
      </c>
      <c r="B447" s="51">
        <v>1</v>
      </c>
      <c r="C447" s="99" t="s">
        <v>64</v>
      </c>
      <c r="D447" s="109" t="s">
        <v>293</v>
      </c>
      <c r="E447" s="105"/>
      <c r="F447" s="51" t="s">
        <v>745</v>
      </c>
      <c r="G447" s="51"/>
      <c r="H447" s="51"/>
      <c r="I447" s="51"/>
      <c r="J447" s="51"/>
      <c r="K447" s="51"/>
      <c r="L447" s="51"/>
      <c r="M447" s="51"/>
      <c r="N447" s="51"/>
      <c r="O447" s="51"/>
      <c r="P447" s="51" t="s">
        <v>744</v>
      </c>
      <c r="Q447" s="51"/>
      <c r="R447" s="51"/>
      <c r="S447" s="51"/>
      <c r="T447" s="106"/>
    </row>
    <row r="448" spans="1:20" hidden="1" x14ac:dyDescent="0.35">
      <c r="A448" s="52">
        <v>3</v>
      </c>
      <c r="B448" s="51">
        <v>1</v>
      </c>
      <c r="C448" s="99" t="s">
        <v>64</v>
      </c>
      <c r="D448" s="109" t="s">
        <v>294</v>
      </c>
      <c r="E448" s="105"/>
      <c r="F448" s="51" t="s">
        <v>745</v>
      </c>
      <c r="G448" s="51" t="s">
        <v>744</v>
      </c>
      <c r="H448" s="51"/>
      <c r="I448" s="51"/>
      <c r="J448" s="51"/>
      <c r="K448" s="51"/>
      <c r="L448" s="51"/>
      <c r="M448" s="51"/>
      <c r="N448" s="51"/>
      <c r="O448" s="51"/>
      <c r="P448" s="51"/>
      <c r="Q448" s="51"/>
      <c r="R448" s="51"/>
      <c r="S448" s="51"/>
      <c r="T448" s="106"/>
    </row>
    <row r="449" spans="1:20" hidden="1" x14ac:dyDescent="0.35">
      <c r="A449" s="52">
        <v>3</v>
      </c>
      <c r="B449" s="51">
        <v>1</v>
      </c>
      <c r="C449" s="99" t="s">
        <v>64</v>
      </c>
      <c r="D449" s="109" t="s">
        <v>184</v>
      </c>
      <c r="E449" s="105"/>
      <c r="F449" s="51" t="s">
        <v>745</v>
      </c>
      <c r="G449" s="51"/>
      <c r="H449" s="51"/>
      <c r="I449" s="51"/>
      <c r="J449" s="51"/>
      <c r="K449" s="51"/>
      <c r="L449" s="51"/>
      <c r="M449" s="51"/>
      <c r="N449" s="51"/>
      <c r="O449" s="51"/>
      <c r="P449" s="51"/>
      <c r="Q449" s="51"/>
      <c r="R449" s="51"/>
      <c r="S449" s="51"/>
      <c r="T449" s="106"/>
    </row>
    <row r="450" spans="1:20" hidden="1" x14ac:dyDescent="0.35">
      <c r="A450" s="52">
        <v>3</v>
      </c>
      <c r="B450" s="51">
        <v>1</v>
      </c>
      <c r="C450" s="99" t="s">
        <v>64</v>
      </c>
      <c r="D450" s="109" t="s">
        <v>295</v>
      </c>
      <c r="E450" s="105" t="s">
        <v>744</v>
      </c>
      <c r="F450" s="51" t="s">
        <v>745</v>
      </c>
      <c r="G450" s="51"/>
      <c r="H450" s="51"/>
      <c r="I450" s="51"/>
      <c r="J450" s="51"/>
      <c r="K450" s="51"/>
      <c r="L450" s="51"/>
      <c r="M450" s="51"/>
      <c r="N450" s="51"/>
      <c r="O450" s="51"/>
      <c r="P450" s="51"/>
      <c r="Q450" s="51" t="s">
        <v>744</v>
      </c>
      <c r="R450" s="51"/>
      <c r="S450" s="51"/>
      <c r="T450" s="106"/>
    </row>
    <row r="451" spans="1:20" hidden="1" x14ac:dyDescent="0.35">
      <c r="A451" s="52">
        <v>3</v>
      </c>
      <c r="B451" s="51">
        <v>1</v>
      </c>
      <c r="C451" s="99" t="s">
        <v>64</v>
      </c>
      <c r="D451" s="109" t="s">
        <v>219</v>
      </c>
      <c r="E451" s="105"/>
      <c r="F451" s="51" t="s">
        <v>745</v>
      </c>
      <c r="G451" s="51"/>
      <c r="H451" s="51"/>
      <c r="I451" s="51"/>
      <c r="J451" s="51"/>
      <c r="K451" s="51"/>
      <c r="L451" s="51"/>
      <c r="M451" s="51"/>
      <c r="N451" s="51"/>
      <c r="O451" s="51"/>
      <c r="P451" s="51"/>
      <c r="Q451" s="51"/>
      <c r="R451" s="51"/>
      <c r="S451" s="51"/>
      <c r="T451" s="106"/>
    </row>
    <row r="452" spans="1:20" hidden="1" x14ac:dyDescent="0.35">
      <c r="A452" s="52">
        <v>3</v>
      </c>
      <c r="B452" s="51">
        <v>1</v>
      </c>
      <c r="C452" s="99" t="s">
        <v>64</v>
      </c>
      <c r="D452" s="109" t="s">
        <v>296</v>
      </c>
      <c r="E452" s="105"/>
      <c r="F452" s="51" t="s">
        <v>745</v>
      </c>
      <c r="G452" s="51"/>
      <c r="H452" s="51"/>
      <c r="I452" s="51"/>
      <c r="J452" s="51"/>
      <c r="K452" s="51"/>
      <c r="L452" s="51"/>
      <c r="M452" s="51"/>
      <c r="N452" s="51"/>
      <c r="O452" s="51"/>
      <c r="P452" s="51"/>
      <c r="Q452" s="51"/>
      <c r="R452" s="51"/>
      <c r="S452" s="51"/>
      <c r="T452" s="106"/>
    </row>
    <row r="453" spans="1:20" hidden="1" x14ac:dyDescent="0.35">
      <c r="A453" s="52">
        <v>3</v>
      </c>
      <c r="B453" s="51">
        <v>1</v>
      </c>
      <c r="C453" s="99" t="s">
        <v>67</v>
      </c>
      <c r="D453" s="109" t="s">
        <v>297</v>
      </c>
      <c r="E453" s="105" t="s">
        <v>744</v>
      </c>
      <c r="F453" s="51"/>
      <c r="G453" s="51"/>
      <c r="H453" s="51"/>
      <c r="I453" s="51"/>
      <c r="J453" s="51"/>
      <c r="K453" s="51"/>
      <c r="L453" s="51"/>
      <c r="M453" s="51"/>
      <c r="N453" s="51"/>
      <c r="O453" s="51"/>
      <c r="P453" s="51"/>
      <c r="Q453" s="51"/>
      <c r="R453" s="51"/>
      <c r="S453" s="51"/>
      <c r="T453" s="106"/>
    </row>
    <row r="454" spans="1:20" hidden="1" x14ac:dyDescent="0.35">
      <c r="A454" s="52">
        <v>3</v>
      </c>
      <c r="B454" s="51">
        <v>1</v>
      </c>
      <c r="C454" s="99" t="s">
        <v>67</v>
      </c>
      <c r="D454" s="109" t="s">
        <v>298</v>
      </c>
      <c r="E454" s="105" t="s">
        <v>744</v>
      </c>
      <c r="F454" s="51"/>
      <c r="G454" s="51"/>
      <c r="H454" s="51"/>
      <c r="I454" s="51"/>
      <c r="J454" s="51"/>
      <c r="K454" s="51" t="s">
        <v>744</v>
      </c>
      <c r="L454" s="51"/>
      <c r="M454" s="51"/>
      <c r="N454" s="51"/>
      <c r="O454" s="51"/>
      <c r="P454" s="51"/>
      <c r="Q454" s="51" t="s">
        <v>744</v>
      </c>
      <c r="R454" s="51"/>
      <c r="S454" s="51"/>
      <c r="T454" s="106"/>
    </row>
    <row r="455" spans="1:20" hidden="1" x14ac:dyDescent="0.35">
      <c r="A455" s="52">
        <v>3</v>
      </c>
      <c r="B455" s="51">
        <v>1</v>
      </c>
      <c r="C455" s="99" t="s">
        <v>67</v>
      </c>
      <c r="D455" s="109" t="s">
        <v>299</v>
      </c>
      <c r="E455" s="105" t="s">
        <v>744</v>
      </c>
      <c r="F455" s="51"/>
      <c r="G455" s="51"/>
      <c r="H455" s="51"/>
      <c r="I455" s="51"/>
      <c r="J455" s="51"/>
      <c r="K455" s="51"/>
      <c r="L455" s="51"/>
      <c r="M455" s="51"/>
      <c r="N455" s="51"/>
      <c r="O455" s="51"/>
      <c r="P455" s="51"/>
      <c r="Q455" s="51"/>
      <c r="R455" s="51"/>
      <c r="S455" s="51"/>
      <c r="T455" s="106"/>
    </row>
    <row r="456" spans="1:20" ht="29" hidden="1" x14ac:dyDescent="0.35">
      <c r="A456" s="52">
        <v>3</v>
      </c>
      <c r="B456" s="51">
        <v>1</v>
      </c>
      <c r="C456" s="99" t="s">
        <v>67</v>
      </c>
      <c r="D456" s="109" t="s">
        <v>300</v>
      </c>
      <c r="E456" s="105" t="s">
        <v>744</v>
      </c>
      <c r="F456" s="51"/>
      <c r="G456" s="51"/>
      <c r="H456" s="51"/>
      <c r="I456" s="51"/>
      <c r="J456" s="51"/>
      <c r="K456" s="51"/>
      <c r="L456" s="51"/>
      <c r="M456" s="51"/>
      <c r="N456" s="51"/>
      <c r="O456" s="51"/>
      <c r="P456" s="51" t="s">
        <v>744</v>
      </c>
      <c r="Q456" s="51"/>
      <c r="R456" s="51"/>
      <c r="S456" s="51"/>
      <c r="T456" s="106"/>
    </row>
    <row r="457" spans="1:20" ht="29" hidden="1" x14ac:dyDescent="0.35">
      <c r="A457" s="52">
        <v>3</v>
      </c>
      <c r="B457" s="51">
        <v>2</v>
      </c>
      <c r="C457" s="99" t="s">
        <v>301</v>
      </c>
      <c r="D457" s="109" t="s">
        <v>305</v>
      </c>
      <c r="E457" s="105"/>
      <c r="F457" s="51"/>
      <c r="G457" s="51"/>
      <c r="H457" s="51" t="s">
        <v>744</v>
      </c>
      <c r="I457" s="51"/>
      <c r="J457" s="51" t="s">
        <v>744</v>
      </c>
      <c r="K457" s="51"/>
      <c r="L457" s="51"/>
      <c r="M457" s="51"/>
      <c r="N457" s="51" t="s">
        <v>744</v>
      </c>
      <c r="O457" s="51"/>
      <c r="P457" s="51"/>
      <c r="Q457" s="51"/>
      <c r="R457" s="51"/>
      <c r="S457" s="51"/>
      <c r="T457" s="106"/>
    </row>
    <row r="458" spans="1:20" ht="29" hidden="1" x14ac:dyDescent="0.35">
      <c r="A458" s="52">
        <v>3</v>
      </c>
      <c r="B458" s="51">
        <v>2</v>
      </c>
      <c r="C458" s="99" t="s">
        <v>301</v>
      </c>
      <c r="D458" s="109" t="s">
        <v>306</v>
      </c>
      <c r="E458" s="105"/>
      <c r="F458" s="51"/>
      <c r="G458" s="51"/>
      <c r="H458" s="51" t="s">
        <v>744</v>
      </c>
      <c r="I458" s="51"/>
      <c r="J458" s="51" t="s">
        <v>744</v>
      </c>
      <c r="K458" s="51"/>
      <c r="L458" s="51"/>
      <c r="M458" s="51"/>
      <c r="N458" s="51"/>
      <c r="O458" s="51"/>
      <c r="P458" s="51"/>
      <c r="Q458" s="51"/>
      <c r="R458" s="51"/>
      <c r="S458" s="51"/>
      <c r="T458" s="106"/>
    </row>
    <row r="459" spans="1:20" hidden="1" x14ac:dyDescent="0.35">
      <c r="A459" s="52">
        <v>3</v>
      </c>
      <c r="B459" s="51">
        <v>2</v>
      </c>
      <c r="C459" s="99" t="s">
        <v>301</v>
      </c>
      <c r="D459" s="109" t="s">
        <v>307</v>
      </c>
      <c r="E459" s="105"/>
      <c r="F459" s="51"/>
      <c r="G459" s="51"/>
      <c r="H459" s="51" t="s">
        <v>744</v>
      </c>
      <c r="I459" s="51"/>
      <c r="J459" s="51" t="s">
        <v>744</v>
      </c>
      <c r="K459" s="51"/>
      <c r="L459" s="51"/>
      <c r="M459" s="51"/>
      <c r="N459" s="51"/>
      <c r="O459" s="51" t="s">
        <v>744</v>
      </c>
      <c r="P459" s="51"/>
      <c r="Q459" s="51"/>
      <c r="R459" s="51"/>
      <c r="S459" s="51"/>
      <c r="T459" s="106"/>
    </row>
    <row r="460" spans="1:20" ht="29" hidden="1" x14ac:dyDescent="0.35">
      <c r="A460" s="52">
        <v>3</v>
      </c>
      <c r="B460" s="51">
        <v>2</v>
      </c>
      <c r="C460" s="99" t="s">
        <v>301</v>
      </c>
      <c r="D460" s="109" t="s">
        <v>308</v>
      </c>
      <c r="E460" s="105"/>
      <c r="F460" s="51"/>
      <c r="G460" s="51"/>
      <c r="H460" s="51"/>
      <c r="I460" s="51"/>
      <c r="J460" s="51" t="s">
        <v>744</v>
      </c>
      <c r="K460" s="51"/>
      <c r="L460" s="51"/>
      <c r="M460" s="51"/>
      <c r="N460" s="51"/>
      <c r="O460" s="51"/>
      <c r="P460" s="51"/>
      <c r="Q460" s="51" t="s">
        <v>744</v>
      </c>
      <c r="R460" s="51"/>
      <c r="S460" s="51"/>
      <c r="T460" s="106"/>
    </row>
    <row r="461" spans="1:20" ht="29" hidden="1" x14ac:dyDescent="0.35">
      <c r="A461" s="52">
        <v>3</v>
      </c>
      <c r="B461" s="51">
        <v>2</v>
      </c>
      <c r="C461" s="99" t="s">
        <v>301</v>
      </c>
      <c r="D461" s="109" t="s">
        <v>309</v>
      </c>
      <c r="E461" s="105"/>
      <c r="F461" s="51"/>
      <c r="G461" s="51"/>
      <c r="H461" s="51"/>
      <c r="I461" s="51"/>
      <c r="J461" s="51" t="s">
        <v>744</v>
      </c>
      <c r="K461" s="51"/>
      <c r="L461" s="51"/>
      <c r="M461" s="51"/>
      <c r="N461" s="51"/>
      <c r="O461" s="51"/>
      <c r="P461" s="51"/>
      <c r="Q461" s="51"/>
      <c r="R461" s="51"/>
      <c r="S461" s="51"/>
      <c r="T461" s="106"/>
    </row>
    <row r="462" spans="1:20" ht="29" x14ac:dyDescent="0.35">
      <c r="A462" s="52">
        <v>3</v>
      </c>
      <c r="B462" s="51">
        <v>2</v>
      </c>
      <c r="C462" s="99" t="s">
        <v>302</v>
      </c>
      <c r="D462" s="109" t="s">
        <v>310</v>
      </c>
      <c r="E462" s="105"/>
      <c r="F462" s="51"/>
      <c r="G462" s="51"/>
      <c r="H462" s="51" t="s">
        <v>744</v>
      </c>
      <c r="I462" s="51"/>
      <c r="J462" s="51"/>
      <c r="K462" s="51"/>
      <c r="L462" s="51" t="s">
        <v>744</v>
      </c>
      <c r="M462" s="51"/>
      <c r="N462" s="51"/>
      <c r="O462" s="51"/>
      <c r="P462" s="51"/>
      <c r="Q462" s="51"/>
      <c r="R462" s="51" t="s">
        <v>744</v>
      </c>
      <c r="S462" s="51"/>
      <c r="T462" s="106"/>
    </row>
    <row r="463" spans="1:20" ht="29" hidden="1" x14ac:dyDescent="0.35">
      <c r="A463" s="52">
        <v>3</v>
      </c>
      <c r="B463" s="51">
        <v>2</v>
      </c>
      <c r="C463" s="99" t="s">
        <v>302</v>
      </c>
      <c r="D463" s="109" t="s">
        <v>311</v>
      </c>
      <c r="E463" s="105"/>
      <c r="F463" s="51"/>
      <c r="G463" s="51"/>
      <c r="H463" s="51"/>
      <c r="I463" s="51"/>
      <c r="J463" s="51" t="s">
        <v>744</v>
      </c>
      <c r="K463" s="51"/>
      <c r="L463" s="51" t="s">
        <v>744</v>
      </c>
      <c r="M463" s="51"/>
      <c r="N463" s="51"/>
      <c r="O463" s="51"/>
      <c r="P463" s="51"/>
      <c r="Q463" s="51"/>
      <c r="R463" s="51"/>
      <c r="S463" s="51"/>
      <c r="T463" s="106"/>
    </row>
    <row r="464" spans="1:20" ht="29" hidden="1" x14ac:dyDescent="0.35">
      <c r="A464" s="52">
        <v>3</v>
      </c>
      <c r="B464" s="51">
        <v>2</v>
      </c>
      <c r="C464" s="99" t="s">
        <v>302</v>
      </c>
      <c r="D464" s="109" t="s">
        <v>312</v>
      </c>
      <c r="E464" s="105" t="s">
        <v>744</v>
      </c>
      <c r="F464" s="51"/>
      <c r="G464" s="51"/>
      <c r="H464" s="51" t="s">
        <v>744</v>
      </c>
      <c r="I464" s="51"/>
      <c r="J464" s="51" t="s">
        <v>744</v>
      </c>
      <c r="K464" s="51"/>
      <c r="L464" s="51" t="s">
        <v>744</v>
      </c>
      <c r="M464" s="51"/>
      <c r="N464" s="51"/>
      <c r="O464" s="51"/>
      <c r="P464" s="51"/>
      <c r="Q464" s="51" t="s">
        <v>744</v>
      </c>
      <c r="R464" s="51"/>
      <c r="S464" s="51"/>
      <c r="T464" s="106"/>
    </row>
    <row r="465" spans="1:20" ht="29" hidden="1" x14ac:dyDescent="0.35">
      <c r="A465" s="52">
        <v>3</v>
      </c>
      <c r="B465" s="51">
        <v>2</v>
      </c>
      <c r="C465" s="99" t="s">
        <v>302</v>
      </c>
      <c r="D465" s="109" t="s">
        <v>313</v>
      </c>
      <c r="E465" s="105"/>
      <c r="F465" s="51"/>
      <c r="G465" s="51"/>
      <c r="H465" s="51"/>
      <c r="I465" s="51"/>
      <c r="J465" s="51" t="s">
        <v>744</v>
      </c>
      <c r="K465" s="51" t="s">
        <v>744</v>
      </c>
      <c r="L465" s="51" t="s">
        <v>744</v>
      </c>
      <c r="M465" s="51"/>
      <c r="N465" s="51"/>
      <c r="O465" s="51"/>
      <c r="P465" s="51"/>
      <c r="Q465" s="51"/>
      <c r="R465" s="51"/>
      <c r="S465" s="51"/>
      <c r="T465" s="106"/>
    </row>
    <row r="466" spans="1:20" ht="43.5" hidden="1" x14ac:dyDescent="0.35">
      <c r="A466" s="52">
        <v>3</v>
      </c>
      <c r="B466" s="51">
        <v>2</v>
      </c>
      <c r="C466" s="99" t="s">
        <v>302</v>
      </c>
      <c r="D466" s="109" t="s">
        <v>314</v>
      </c>
      <c r="E466" s="105"/>
      <c r="F466" s="51"/>
      <c r="G466" s="51"/>
      <c r="H466" s="51" t="s">
        <v>744</v>
      </c>
      <c r="I466" s="51"/>
      <c r="J466" s="51" t="s">
        <v>744</v>
      </c>
      <c r="K466" s="51"/>
      <c r="L466" s="51"/>
      <c r="M466" s="51"/>
      <c r="N466" s="51"/>
      <c r="O466" s="51" t="s">
        <v>744</v>
      </c>
      <c r="P466" s="51"/>
      <c r="Q466" s="51"/>
      <c r="R466" s="51"/>
      <c r="S466" s="51"/>
      <c r="T466" s="106"/>
    </row>
    <row r="467" spans="1:20" ht="29" hidden="1" x14ac:dyDescent="0.35">
      <c r="A467" s="52">
        <v>3</v>
      </c>
      <c r="B467" s="51">
        <v>2</v>
      </c>
      <c r="C467" s="99" t="s">
        <v>303</v>
      </c>
      <c r="D467" s="109" t="s">
        <v>315</v>
      </c>
      <c r="E467" s="105"/>
      <c r="F467" s="51"/>
      <c r="G467" s="51"/>
      <c r="H467" s="51" t="s">
        <v>744</v>
      </c>
      <c r="I467" s="51"/>
      <c r="J467" s="51" t="s">
        <v>744</v>
      </c>
      <c r="K467" s="51"/>
      <c r="L467" s="51" t="s">
        <v>744</v>
      </c>
      <c r="M467" s="51"/>
      <c r="N467" s="51"/>
      <c r="O467" s="51"/>
      <c r="P467" s="51"/>
      <c r="Q467" s="51"/>
      <c r="R467" s="51"/>
      <c r="S467" s="51"/>
      <c r="T467" s="106"/>
    </row>
    <row r="468" spans="1:20" ht="29" hidden="1" x14ac:dyDescent="0.35">
      <c r="A468" s="52">
        <v>3</v>
      </c>
      <c r="B468" s="51">
        <v>2</v>
      </c>
      <c r="C468" s="99" t="s">
        <v>303</v>
      </c>
      <c r="D468" s="109" t="s">
        <v>316</v>
      </c>
      <c r="E468" s="105"/>
      <c r="F468" s="51"/>
      <c r="G468" s="51"/>
      <c r="H468" s="51"/>
      <c r="I468" s="51"/>
      <c r="J468" s="51" t="s">
        <v>744</v>
      </c>
      <c r="K468" s="51"/>
      <c r="L468" s="51"/>
      <c r="M468" s="51"/>
      <c r="N468" s="51"/>
      <c r="O468" s="51"/>
      <c r="P468" s="51"/>
      <c r="Q468" s="51"/>
      <c r="R468" s="51"/>
      <c r="S468" s="51"/>
      <c r="T468" s="106"/>
    </row>
    <row r="469" spans="1:20" ht="29" hidden="1" x14ac:dyDescent="0.35">
      <c r="A469" s="52">
        <v>3</v>
      </c>
      <c r="B469" s="51">
        <v>2</v>
      </c>
      <c r="C469" s="99" t="s">
        <v>303</v>
      </c>
      <c r="D469" s="109" t="s">
        <v>317</v>
      </c>
      <c r="E469" s="105" t="s">
        <v>744</v>
      </c>
      <c r="F469" s="51"/>
      <c r="G469" s="51"/>
      <c r="H469" s="51"/>
      <c r="I469" s="51"/>
      <c r="J469" s="51" t="s">
        <v>744</v>
      </c>
      <c r="K469" s="51" t="s">
        <v>744</v>
      </c>
      <c r="L469" s="51"/>
      <c r="M469" s="51"/>
      <c r="N469" s="51"/>
      <c r="O469" s="51"/>
      <c r="P469" s="51"/>
      <c r="Q469" s="51"/>
      <c r="R469" s="51"/>
      <c r="S469" s="51"/>
      <c r="T469" s="106"/>
    </row>
    <row r="470" spans="1:20" ht="43.5" hidden="1" x14ac:dyDescent="0.35">
      <c r="A470" s="52">
        <v>3</v>
      </c>
      <c r="B470" s="51">
        <v>2</v>
      </c>
      <c r="C470" s="99" t="s">
        <v>303</v>
      </c>
      <c r="D470" s="109" t="s">
        <v>318</v>
      </c>
      <c r="E470" s="105"/>
      <c r="F470" s="51"/>
      <c r="G470" s="51"/>
      <c r="H470" s="51" t="s">
        <v>744</v>
      </c>
      <c r="I470" s="51" t="s">
        <v>744</v>
      </c>
      <c r="J470" s="51" t="s">
        <v>744</v>
      </c>
      <c r="K470" s="51"/>
      <c r="L470" s="51"/>
      <c r="M470" s="51"/>
      <c r="N470" s="51" t="s">
        <v>744</v>
      </c>
      <c r="O470" s="51"/>
      <c r="P470" s="51"/>
      <c r="Q470" s="51"/>
      <c r="R470" s="51"/>
      <c r="S470" s="51"/>
      <c r="T470" s="106"/>
    </row>
    <row r="471" spans="1:20" x14ac:dyDescent="0.35">
      <c r="A471" s="52">
        <v>3</v>
      </c>
      <c r="B471" s="51">
        <v>2</v>
      </c>
      <c r="C471" s="99" t="s">
        <v>304</v>
      </c>
      <c r="D471" s="109" t="s">
        <v>319</v>
      </c>
      <c r="E471" s="105"/>
      <c r="F471" s="51"/>
      <c r="G471" s="51"/>
      <c r="H471" s="51" t="s">
        <v>744</v>
      </c>
      <c r="I471" s="51"/>
      <c r="J471" s="51"/>
      <c r="K471" s="51"/>
      <c r="L471" s="51" t="s">
        <v>744</v>
      </c>
      <c r="M471" s="51"/>
      <c r="N471" s="51"/>
      <c r="O471" s="51"/>
      <c r="P471" s="51"/>
      <c r="Q471" s="51"/>
      <c r="R471" s="51" t="s">
        <v>744</v>
      </c>
      <c r="S471" s="51"/>
      <c r="T471" s="106"/>
    </row>
    <row r="472" spans="1:20" ht="29" x14ac:dyDescent="0.35">
      <c r="A472" s="52">
        <v>3</v>
      </c>
      <c r="B472" s="51">
        <v>2</v>
      </c>
      <c r="C472" s="99" t="s">
        <v>304</v>
      </c>
      <c r="D472" s="109" t="s">
        <v>320</v>
      </c>
      <c r="E472" s="105"/>
      <c r="F472" s="51"/>
      <c r="G472" s="51"/>
      <c r="H472" s="51" t="s">
        <v>744</v>
      </c>
      <c r="I472" s="51"/>
      <c r="J472" s="51"/>
      <c r="K472" s="51"/>
      <c r="L472" s="51"/>
      <c r="M472" s="51"/>
      <c r="N472" s="51"/>
      <c r="O472" s="51"/>
      <c r="P472" s="51"/>
      <c r="Q472" s="51"/>
      <c r="R472" s="51" t="s">
        <v>744</v>
      </c>
      <c r="S472" s="51"/>
      <c r="T472" s="106" t="s">
        <v>744</v>
      </c>
    </row>
    <row r="473" spans="1:20" ht="29" x14ac:dyDescent="0.35">
      <c r="A473" s="52">
        <v>3</v>
      </c>
      <c r="B473" s="51">
        <v>2</v>
      </c>
      <c r="C473" s="99" t="s">
        <v>304</v>
      </c>
      <c r="D473" s="109" t="s">
        <v>321</v>
      </c>
      <c r="E473" s="105"/>
      <c r="F473" s="51"/>
      <c r="G473" s="51"/>
      <c r="H473" s="51"/>
      <c r="I473" s="51"/>
      <c r="J473" s="51" t="s">
        <v>744</v>
      </c>
      <c r="K473" s="51" t="s">
        <v>744</v>
      </c>
      <c r="L473" s="51"/>
      <c r="M473" s="51"/>
      <c r="N473" s="51"/>
      <c r="O473" s="51" t="s">
        <v>744</v>
      </c>
      <c r="P473" s="51" t="s">
        <v>744</v>
      </c>
      <c r="Q473" s="51"/>
      <c r="R473" s="51" t="s">
        <v>744</v>
      </c>
      <c r="S473" s="51"/>
      <c r="T473" s="106"/>
    </row>
    <row r="474" spans="1:20" hidden="1" x14ac:dyDescent="0.35">
      <c r="A474" s="52">
        <v>3</v>
      </c>
      <c r="B474" s="51">
        <v>2</v>
      </c>
      <c r="C474" s="99" t="s">
        <v>304</v>
      </c>
      <c r="D474" s="109" t="s">
        <v>322</v>
      </c>
      <c r="E474" s="105" t="s">
        <v>744</v>
      </c>
      <c r="F474" s="51"/>
      <c r="G474" s="51"/>
      <c r="H474" s="51"/>
      <c r="I474" s="51"/>
      <c r="J474" s="51"/>
      <c r="K474" s="51"/>
      <c r="L474" s="51"/>
      <c r="M474" s="51" t="s">
        <v>744</v>
      </c>
      <c r="N474" s="51"/>
      <c r="O474" s="51"/>
      <c r="P474" s="51"/>
      <c r="Q474" s="51"/>
      <c r="R474" s="51"/>
      <c r="S474" s="51"/>
      <c r="T474" s="106"/>
    </row>
    <row r="475" spans="1:20" hidden="1" x14ac:dyDescent="0.35">
      <c r="A475" s="52">
        <v>3</v>
      </c>
      <c r="B475" s="51">
        <v>2</v>
      </c>
      <c r="C475" s="99" t="s">
        <v>304</v>
      </c>
      <c r="D475" s="109" t="s">
        <v>323</v>
      </c>
      <c r="E475" s="105"/>
      <c r="F475" s="51"/>
      <c r="G475" s="51"/>
      <c r="H475" s="51"/>
      <c r="I475" s="51"/>
      <c r="J475" s="51"/>
      <c r="K475" s="51"/>
      <c r="L475" s="51"/>
      <c r="M475" s="51"/>
      <c r="N475" s="51"/>
      <c r="O475" s="51"/>
      <c r="P475" s="51"/>
      <c r="Q475" s="51"/>
      <c r="R475" s="51"/>
      <c r="S475" s="51"/>
      <c r="T475" s="106"/>
    </row>
    <row r="476" spans="1:20" ht="29" hidden="1" x14ac:dyDescent="0.35">
      <c r="A476" s="52">
        <v>3</v>
      </c>
      <c r="B476" s="51">
        <v>2</v>
      </c>
      <c r="C476" s="99" t="s">
        <v>89</v>
      </c>
      <c r="D476" s="109" t="s">
        <v>324</v>
      </c>
      <c r="E476" s="105"/>
      <c r="F476" s="51"/>
      <c r="G476" s="51"/>
      <c r="H476" s="51"/>
      <c r="I476" s="51"/>
      <c r="J476" s="51"/>
      <c r="K476" s="51"/>
      <c r="L476" s="51" t="s">
        <v>744</v>
      </c>
      <c r="M476" s="51"/>
      <c r="N476" s="51"/>
      <c r="O476" s="51"/>
      <c r="P476" s="51"/>
      <c r="Q476" s="51"/>
      <c r="R476" s="51"/>
      <c r="S476" s="51"/>
      <c r="T476" s="106" t="s">
        <v>744</v>
      </c>
    </row>
    <row r="477" spans="1:20" hidden="1" x14ac:dyDescent="0.35">
      <c r="A477" s="52">
        <v>3</v>
      </c>
      <c r="B477" s="51">
        <v>2</v>
      </c>
      <c r="C477" s="99" t="s">
        <v>89</v>
      </c>
      <c r="D477" s="109" t="s">
        <v>325</v>
      </c>
      <c r="E477" s="105"/>
      <c r="F477" s="51"/>
      <c r="G477" s="51"/>
      <c r="H477" s="51"/>
      <c r="I477" s="51"/>
      <c r="J477" s="51"/>
      <c r="K477" s="51"/>
      <c r="L477" s="51"/>
      <c r="M477" s="51"/>
      <c r="N477" s="51"/>
      <c r="O477" s="51"/>
      <c r="P477" s="51" t="s">
        <v>744</v>
      </c>
      <c r="Q477" s="51"/>
      <c r="R477" s="51"/>
      <c r="S477" s="51"/>
      <c r="T477" s="106"/>
    </row>
    <row r="478" spans="1:20" hidden="1" x14ac:dyDescent="0.35">
      <c r="A478" s="52">
        <v>3</v>
      </c>
      <c r="B478" s="51">
        <v>2</v>
      </c>
      <c r="C478" s="99" t="s">
        <v>89</v>
      </c>
      <c r="D478" s="109" t="s">
        <v>145</v>
      </c>
      <c r="E478" s="105" t="s">
        <v>744</v>
      </c>
      <c r="F478" s="51"/>
      <c r="G478" s="51"/>
      <c r="H478" s="51"/>
      <c r="I478" s="51"/>
      <c r="J478" s="51"/>
      <c r="K478" s="51" t="s">
        <v>744</v>
      </c>
      <c r="L478" s="51"/>
      <c r="M478" s="51"/>
      <c r="N478" s="51"/>
      <c r="O478" s="51"/>
      <c r="P478" s="51" t="s">
        <v>744</v>
      </c>
      <c r="Q478" s="51"/>
      <c r="R478" s="51"/>
      <c r="S478" s="51"/>
      <c r="T478" s="106"/>
    </row>
    <row r="479" spans="1:20" hidden="1" x14ac:dyDescent="0.35">
      <c r="A479" s="52">
        <v>3</v>
      </c>
      <c r="B479" s="51">
        <v>2</v>
      </c>
      <c r="C479" s="99" t="s">
        <v>89</v>
      </c>
      <c r="D479" s="109" t="s">
        <v>326</v>
      </c>
      <c r="E479" s="105"/>
      <c r="F479" s="51"/>
      <c r="G479" s="51" t="s">
        <v>744</v>
      </c>
      <c r="H479" s="51"/>
      <c r="I479" s="51"/>
      <c r="J479" s="51"/>
      <c r="K479" s="51"/>
      <c r="L479" s="51"/>
      <c r="M479" s="51"/>
      <c r="N479" s="51"/>
      <c r="O479" s="51"/>
      <c r="P479" s="51"/>
      <c r="Q479" s="51"/>
      <c r="R479" s="51"/>
      <c r="S479" s="51"/>
      <c r="T479" s="106"/>
    </row>
    <row r="480" spans="1:20" hidden="1" x14ac:dyDescent="0.35">
      <c r="A480" s="52">
        <v>3</v>
      </c>
      <c r="B480" s="51">
        <v>2</v>
      </c>
      <c r="C480" s="99" t="s">
        <v>45</v>
      </c>
      <c r="D480" s="109" t="s">
        <v>182</v>
      </c>
      <c r="E480" s="105" t="s">
        <v>745</v>
      </c>
      <c r="F480" s="51"/>
      <c r="G480" s="51"/>
      <c r="H480" s="51"/>
      <c r="I480" s="51"/>
      <c r="J480" s="51"/>
      <c r="K480" s="51"/>
      <c r="L480" s="51"/>
      <c r="M480" s="51"/>
      <c r="N480" s="51"/>
      <c r="O480" s="51"/>
      <c r="P480" s="51"/>
      <c r="Q480" s="51"/>
      <c r="R480" s="51"/>
      <c r="S480" s="51"/>
      <c r="T480" s="106"/>
    </row>
    <row r="481" spans="1:20" ht="29" hidden="1" x14ac:dyDescent="0.35">
      <c r="A481" s="52">
        <v>3</v>
      </c>
      <c r="B481" s="51">
        <v>2</v>
      </c>
      <c r="C481" s="99" t="s">
        <v>45</v>
      </c>
      <c r="D481" s="109" t="s">
        <v>327</v>
      </c>
      <c r="E481" s="105" t="s">
        <v>745</v>
      </c>
      <c r="F481" s="51"/>
      <c r="G481" s="51"/>
      <c r="H481" s="51"/>
      <c r="I481" s="51"/>
      <c r="J481" s="51"/>
      <c r="K481" s="51"/>
      <c r="L481" s="51"/>
      <c r="M481" s="51"/>
      <c r="N481" s="51"/>
      <c r="O481" s="51"/>
      <c r="P481" s="51" t="s">
        <v>744</v>
      </c>
      <c r="Q481" s="51"/>
      <c r="R481" s="51"/>
      <c r="S481" s="51"/>
      <c r="T481" s="106"/>
    </row>
    <row r="482" spans="1:20" hidden="1" x14ac:dyDescent="0.35">
      <c r="A482" s="52">
        <v>3</v>
      </c>
      <c r="B482" s="51">
        <v>2</v>
      </c>
      <c r="C482" s="99" t="s">
        <v>45</v>
      </c>
      <c r="D482" s="109" t="s">
        <v>328</v>
      </c>
      <c r="E482" s="105" t="s">
        <v>745</v>
      </c>
      <c r="F482" s="51"/>
      <c r="G482" s="51"/>
      <c r="H482" s="51"/>
      <c r="I482" s="51"/>
      <c r="J482" s="51"/>
      <c r="K482" s="51"/>
      <c r="L482" s="51"/>
      <c r="M482" s="51"/>
      <c r="N482" s="51"/>
      <c r="O482" s="51"/>
      <c r="P482" s="51" t="s">
        <v>744</v>
      </c>
      <c r="Q482" s="51"/>
      <c r="R482" s="51"/>
      <c r="S482" s="51"/>
      <c r="T482" s="106"/>
    </row>
    <row r="483" spans="1:20" ht="29" hidden="1" x14ac:dyDescent="0.35">
      <c r="A483" s="52">
        <v>3</v>
      </c>
      <c r="B483" s="51">
        <v>2</v>
      </c>
      <c r="C483" s="99" t="s">
        <v>45</v>
      </c>
      <c r="D483" s="109" t="s">
        <v>329</v>
      </c>
      <c r="E483" s="105" t="s">
        <v>745</v>
      </c>
      <c r="F483" s="51"/>
      <c r="G483" s="51"/>
      <c r="H483" s="51"/>
      <c r="I483" s="51"/>
      <c r="J483" s="51"/>
      <c r="K483" s="51"/>
      <c r="L483" s="51"/>
      <c r="M483" s="51"/>
      <c r="N483" s="51"/>
      <c r="O483" s="51"/>
      <c r="P483" s="51" t="s">
        <v>744</v>
      </c>
      <c r="Q483" s="51"/>
      <c r="R483" s="51"/>
      <c r="S483" s="51"/>
      <c r="T483" s="106"/>
    </row>
    <row r="484" spans="1:20" hidden="1" x14ac:dyDescent="0.35">
      <c r="A484" s="52">
        <v>3</v>
      </c>
      <c r="B484" s="51">
        <v>2</v>
      </c>
      <c r="C484" s="99" t="s">
        <v>45</v>
      </c>
      <c r="D484" s="109" t="s">
        <v>330</v>
      </c>
      <c r="E484" s="105" t="s">
        <v>745</v>
      </c>
      <c r="F484" s="51"/>
      <c r="G484" s="51"/>
      <c r="H484" s="51"/>
      <c r="I484" s="51"/>
      <c r="J484" s="51"/>
      <c r="K484" s="51"/>
      <c r="L484" s="51"/>
      <c r="M484" s="51"/>
      <c r="N484" s="51"/>
      <c r="O484" s="51"/>
      <c r="P484" s="51"/>
      <c r="Q484" s="51"/>
      <c r="R484" s="51"/>
      <c r="S484" s="51"/>
      <c r="T484" s="106"/>
    </row>
    <row r="485" spans="1:20" hidden="1" x14ac:dyDescent="0.35">
      <c r="A485" s="52">
        <v>3</v>
      </c>
      <c r="B485" s="51">
        <v>2</v>
      </c>
      <c r="C485" s="99" t="s">
        <v>45</v>
      </c>
      <c r="D485" s="109" t="s">
        <v>331</v>
      </c>
      <c r="E485" s="105" t="s">
        <v>745</v>
      </c>
      <c r="F485" s="51"/>
      <c r="G485" s="51"/>
      <c r="H485" s="51"/>
      <c r="I485" s="51"/>
      <c r="J485" s="51"/>
      <c r="K485" s="51"/>
      <c r="L485" s="51"/>
      <c r="M485" s="51"/>
      <c r="N485" s="51"/>
      <c r="O485" s="51"/>
      <c r="P485" s="51"/>
      <c r="Q485" s="51"/>
      <c r="R485" s="51"/>
      <c r="S485" s="51"/>
      <c r="T485" s="106"/>
    </row>
    <row r="486" spans="1:20" hidden="1" x14ac:dyDescent="0.35">
      <c r="A486" s="52">
        <v>3</v>
      </c>
      <c r="B486" s="51">
        <v>2</v>
      </c>
      <c r="C486" s="99" t="s">
        <v>45</v>
      </c>
      <c r="D486" s="109" t="s">
        <v>332</v>
      </c>
      <c r="E486" s="105" t="s">
        <v>745</v>
      </c>
      <c r="F486" s="51"/>
      <c r="G486" s="51"/>
      <c r="H486" s="51"/>
      <c r="I486" s="51"/>
      <c r="J486" s="51"/>
      <c r="K486" s="51"/>
      <c r="L486" s="51"/>
      <c r="M486" s="51"/>
      <c r="N486" s="51"/>
      <c r="O486" s="51"/>
      <c r="P486" s="51" t="s">
        <v>744</v>
      </c>
      <c r="Q486" s="51"/>
      <c r="R486" s="51"/>
      <c r="S486" s="51"/>
      <c r="T486" s="106"/>
    </row>
    <row r="487" spans="1:20" ht="29" hidden="1" x14ac:dyDescent="0.35">
      <c r="A487" s="52">
        <v>3</v>
      </c>
      <c r="B487" s="51">
        <v>2</v>
      </c>
      <c r="C487" s="99" t="s">
        <v>45</v>
      </c>
      <c r="D487" s="109" t="s">
        <v>333</v>
      </c>
      <c r="E487" s="105" t="s">
        <v>745</v>
      </c>
      <c r="F487" s="51"/>
      <c r="G487" s="51"/>
      <c r="H487" s="51"/>
      <c r="I487" s="51" t="s">
        <v>744</v>
      </c>
      <c r="J487" s="51"/>
      <c r="K487" s="51"/>
      <c r="L487" s="51"/>
      <c r="M487" s="51"/>
      <c r="N487" s="51"/>
      <c r="O487" s="51"/>
      <c r="P487" s="51" t="s">
        <v>744</v>
      </c>
      <c r="Q487" s="51"/>
      <c r="R487" s="51"/>
      <c r="S487" s="51"/>
      <c r="T487" s="106"/>
    </row>
    <row r="488" spans="1:20" hidden="1" x14ac:dyDescent="0.35">
      <c r="A488" s="52">
        <v>3</v>
      </c>
      <c r="B488" s="51">
        <v>2</v>
      </c>
      <c r="C488" s="99" t="s">
        <v>64</v>
      </c>
      <c r="D488" s="109" t="s">
        <v>334</v>
      </c>
      <c r="E488" s="105"/>
      <c r="F488" s="51"/>
      <c r="G488" s="51"/>
      <c r="H488" s="51"/>
      <c r="I488" s="51"/>
      <c r="J488" s="51"/>
      <c r="K488" s="51"/>
      <c r="L488" s="51"/>
      <c r="M488" s="51"/>
      <c r="N488" s="51"/>
      <c r="O488" s="51"/>
      <c r="P488" s="51"/>
      <c r="Q488" s="51"/>
      <c r="R488" s="51"/>
      <c r="S488" s="51" t="s">
        <v>744</v>
      </c>
      <c r="T488" s="106"/>
    </row>
    <row r="489" spans="1:20" hidden="1" x14ac:dyDescent="0.35">
      <c r="A489" s="52">
        <v>3</v>
      </c>
      <c r="B489" s="51">
        <v>2</v>
      </c>
      <c r="C489" s="99" t="s">
        <v>64</v>
      </c>
      <c r="D489" s="109" t="s">
        <v>219</v>
      </c>
      <c r="E489" s="105"/>
      <c r="F489" s="51"/>
      <c r="G489" s="51"/>
      <c r="H489" s="51"/>
      <c r="I489" s="51"/>
      <c r="J489" s="51"/>
      <c r="K489" s="51"/>
      <c r="L489" s="51"/>
      <c r="M489" s="51"/>
      <c r="N489" s="51"/>
      <c r="O489" s="51"/>
      <c r="P489" s="51"/>
      <c r="Q489" s="51"/>
      <c r="R489" s="51"/>
      <c r="S489" s="51"/>
      <c r="T489" s="106"/>
    </row>
    <row r="490" spans="1:20" hidden="1" x14ac:dyDescent="0.35">
      <c r="A490" s="52">
        <v>3</v>
      </c>
      <c r="B490" s="51">
        <v>2</v>
      </c>
      <c r="C490" s="99" t="s">
        <v>64</v>
      </c>
      <c r="D490" s="109" t="s">
        <v>335</v>
      </c>
      <c r="E490" s="105"/>
      <c r="F490" s="51"/>
      <c r="G490" s="51"/>
      <c r="H490" s="51"/>
      <c r="I490" s="51"/>
      <c r="J490" s="51"/>
      <c r="K490" s="51"/>
      <c r="L490" s="51"/>
      <c r="M490" s="51"/>
      <c r="N490" s="51"/>
      <c r="O490" s="51"/>
      <c r="P490" s="51"/>
      <c r="Q490" s="51"/>
      <c r="R490" s="51"/>
      <c r="S490" s="51"/>
      <c r="T490" s="106"/>
    </row>
    <row r="491" spans="1:20" hidden="1" x14ac:dyDescent="0.35">
      <c r="A491" s="52">
        <v>3</v>
      </c>
      <c r="B491" s="51">
        <v>2</v>
      </c>
      <c r="C491" s="99" t="s">
        <v>67</v>
      </c>
      <c r="D491" s="109" t="s">
        <v>336</v>
      </c>
      <c r="E491" s="105"/>
      <c r="F491" s="51"/>
      <c r="G491" s="51"/>
      <c r="H491" s="51"/>
      <c r="I491" s="51"/>
      <c r="J491" s="51"/>
      <c r="K491" s="51"/>
      <c r="L491" s="51" t="s">
        <v>744</v>
      </c>
      <c r="M491" s="51"/>
      <c r="N491" s="51"/>
      <c r="O491" s="51"/>
      <c r="P491" s="51" t="s">
        <v>744</v>
      </c>
      <c r="Q491" s="51"/>
      <c r="R491" s="51"/>
      <c r="S491" s="51"/>
      <c r="T491" s="106"/>
    </row>
    <row r="492" spans="1:20" hidden="1" x14ac:dyDescent="0.35">
      <c r="A492" s="52">
        <v>3</v>
      </c>
      <c r="B492" s="51">
        <v>2</v>
      </c>
      <c r="C492" s="99" t="s">
        <v>67</v>
      </c>
      <c r="D492" s="109" t="s">
        <v>337</v>
      </c>
      <c r="E492" s="105"/>
      <c r="F492" s="51"/>
      <c r="G492" s="51"/>
      <c r="H492" s="51"/>
      <c r="I492" s="51" t="s">
        <v>744</v>
      </c>
      <c r="J492" s="51"/>
      <c r="K492" s="51"/>
      <c r="L492" s="51" t="s">
        <v>744</v>
      </c>
      <c r="M492" s="51"/>
      <c r="N492" s="51"/>
      <c r="O492" s="51" t="s">
        <v>744</v>
      </c>
      <c r="P492" s="51" t="s">
        <v>744</v>
      </c>
      <c r="Q492" s="51"/>
      <c r="R492" s="51"/>
      <c r="S492" s="51"/>
      <c r="T492" s="106"/>
    </row>
    <row r="493" spans="1:20" hidden="1" x14ac:dyDescent="0.35">
      <c r="A493" s="52">
        <v>3</v>
      </c>
      <c r="B493" s="51">
        <v>2</v>
      </c>
      <c r="C493" s="99" t="s">
        <v>67</v>
      </c>
      <c r="D493" s="109" t="s">
        <v>338</v>
      </c>
      <c r="E493" s="105" t="s">
        <v>744</v>
      </c>
      <c r="F493" s="51"/>
      <c r="G493" s="51"/>
      <c r="H493" s="51"/>
      <c r="I493" s="51"/>
      <c r="J493" s="51"/>
      <c r="K493" s="51"/>
      <c r="L493" s="51"/>
      <c r="M493" s="51"/>
      <c r="N493" s="51"/>
      <c r="O493" s="51"/>
      <c r="P493" s="51"/>
      <c r="Q493" s="51"/>
      <c r="R493" s="51"/>
      <c r="S493" s="51"/>
      <c r="T493" s="106"/>
    </row>
    <row r="494" spans="1:20" hidden="1" x14ac:dyDescent="0.35">
      <c r="A494" s="52">
        <v>3</v>
      </c>
      <c r="B494" s="51">
        <v>2</v>
      </c>
      <c r="C494" s="99" t="s">
        <v>67</v>
      </c>
      <c r="D494" s="109" t="s">
        <v>339</v>
      </c>
      <c r="E494" s="105" t="s">
        <v>744</v>
      </c>
      <c r="F494" s="51"/>
      <c r="G494" s="51"/>
      <c r="H494" s="51"/>
      <c r="I494" s="51"/>
      <c r="J494" s="51"/>
      <c r="K494" s="51"/>
      <c r="L494" s="51"/>
      <c r="M494" s="51"/>
      <c r="N494" s="51"/>
      <c r="O494" s="51"/>
      <c r="P494" s="51"/>
      <c r="Q494" s="51"/>
      <c r="R494" s="51"/>
      <c r="S494" s="51"/>
      <c r="T494" s="106"/>
    </row>
    <row r="495" spans="1:20" hidden="1" x14ac:dyDescent="0.35">
      <c r="A495" s="52">
        <v>3</v>
      </c>
      <c r="B495" s="51">
        <v>2</v>
      </c>
      <c r="C495" s="99" t="s">
        <v>67</v>
      </c>
      <c r="D495" s="109" t="s">
        <v>340</v>
      </c>
      <c r="E495" s="105"/>
      <c r="F495" s="51"/>
      <c r="G495" s="51"/>
      <c r="H495" s="51"/>
      <c r="I495" s="51"/>
      <c r="J495" s="51"/>
      <c r="K495" s="51"/>
      <c r="L495" s="51"/>
      <c r="M495" s="51"/>
      <c r="N495" s="51"/>
      <c r="O495" s="51"/>
      <c r="P495" s="51" t="s">
        <v>744</v>
      </c>
      <c r="Q495" s="51"/>
      <c r="R495" s="51"/>
      <c r="S495" s="51"/>
      <c r="T495" s="106"/>
    </row>
    <row r="496" spans="1:20" ht="43.5" hidden="1" x14ac:dyDescent="0.35">
      <c r="A496" s="52">
        <v>3</v>
      </c>
      <c r="B496" s="51">
        <v>3</v>
      </c>
      <c r="C496" s="99" t="s">
        <v>142</v>
      </c>
      <c r="D496" s="109" t="s">
        <v>341</v>
      </c>
      <c r="E496" s="105"/>
      <c r="F496" s="51"/>
      <c r="G496" s="51"/>
      <c r="H496" s="51"/>
      <c r="I496" s="51"/>
      <c r="J496" s="51" t="s">
        <v>744</v>
      </c>
      <c r="K496" s="51"/>
      <c r="L496" s="51" t="s">
        <v>744</v>
      </c>
      <c r="M496" s="51"/>
      <c r="N496" s="51"/>
      <c r="O496" s="51"/>
      <c r="P496" s="51"/>
      <c r="Q496" s="51"/>
      <c r="R496" s="51"/>
      <c r="S496" s="51"/>
      <c r="T496" s="106"/>
    </row>
    <row r="497" spans="1:20" ht="29" hidden="1" x14ac:dyDescent="0.35">
      <c r="A497" s="52">
        <v>3</v>
      </c>
      <c r="B497" s="51">
        <v>3</v>
      </c>
      <c r="C497" s="99" t="s">
        <v>142</v>
      </c>
      <c r="D497" s="109" t="s">
        <v>342</v>
      </c>
      <c r="E497" s="105"/>
      <c r="F497" s="51"/>
      <c r="G497" s="51"/>
      <c r="H497" s="51"/>
      <c r="I497" s="51" t="s">
        <v>744</v>
      </c>
      <c r="J497" s="51"/>
      <c r="K497" s="51"/>
      <c r="L497" s="51" t="s">
        <v>744</v>
      </c>
      <c r="M497" s="51"/>
      <c r="N497" s="51"/>
      <c r="O497" s="51"/>
      <c r="P497" s="51"/>
      <c r="Q497" s="51"/>
      <c r="R497" s="51"/>
      <c r="S497" s="51"/>
      <c r="T497" s="106" t="s">
        <v>744</v>
      </c>
    </row>
    <row r="498" spans="1:20" ht="43.5" hidden="1" x14ac:dyDescent="0.35">
      <c r="A498" s="52">
        <v>3</v>
      </c>
      <c r="B498" s="51">
        <v>3</v>
      </c>
      <c r="C498" s="99" t="s">
        <v>142</v>
      </c>
      <c r="D498" s="109" t="s">
        <v>343</v>
      </c>
      <c r="E498" s="105"/>
      <c r="F498" s="51"/>
      <c r="G498" s="51"/>
      <c r="H498" s="51"/>
      <c r="I498" s="51" t="s">
        <v>744</v>
      </c>
      <c r="J498" s="51"/>
      <c r="K498" s="51"/>
      <c r="L498" s="51"/>
      <c r="M498" s="51"/>
      <c r="N498" s="51" t="s">
        <v>744</v>
      </c>
      <c r="O498" s="51"/>
      <c r="P498" s="51"/>
      <c r="Q498" s="51"/>
      <c r="R498" s="51"/>
      <c r="S498" s="51"/>
      <c r="T498" s="106"/>
    </row>
    <row r="499" spans="1:20" hidden="1" x14ac:dyDescent="0.35">
      <c r="A499" s="52">
        <v>3</v>
      </c>
      <c r="B499" s="51">
        <v>3</v>
      </c>
      <c r="C499" s="99" t="s">
        <v>142</v>
      </c>
      <c r="D499" s="109" t="s">
        <v>344</v>
      </c>
      <c r="E499" s="105" t="s">
        <v>744</v>
      </c>
      <c r="F499" s="51"/>
      <c r="G499" s="51"/>
      <c r="H499" s="51"/>
      <c r="I499" s="51"/>
      <c r="J499" s="51"/>
      <c r="K499" s="51"/>
      <c r="L499" s="51"/>
      <c r="M499" s="51"/>
      <c r="N499" s="51"/>
      <c r="O499" s="51"/>
      <c r="P499" s="51" t="s">
        <v>744</v>
      </c>
      <c r="Q499" s="51"/>
      <c r="R499" s="51"/>
      <c r="S499" s="51"/>
      <c r="T499" s="106"/>
    </row>
    <row r="500" spans="1:20" ht="29" x14ac:dyDescent="0.35">
      <c r="A500" s="52">
        <v>3</v>
      </c>
      <c r="B500" s="51">
        <v>3</v>
      </c>
      <c r="C500" s="99" t="s">
        <v>142</v>
      </c>
      <c r="D500" s="109" t="s">
        <v>345</v>
      </c>
      <c r="E500" s="105" t="s">
        <v>744</v>
      </c>
      <c r="F500" s="51"/>
      <c r="G500" s="51"/>
      <c r="H500" s="51"/>
      <c r="I500" s="51"/>
      <c r="J500" s="51"/>
      <c r="K500" s="51"/>
      <c r="L500" s="51"/>
      <c r="M500" s="51"/>
      <c r="N500" s="51"/>
      <c r="O500" s="51" t="s">
        <v>744</v>
      </c>
      <c r="P500" s="51"/>
      <c r="Q500" s="51"/>
      <c r="R500" s="51" t="s">
        <v>744</v>
      </c>
      <c r="S500" s="51"/>
      <c r="T500" s="106"/>
    </row>
    <row r="501" spans="1:20" ht="29" x14ac:dyDescent="0.35">
      <c r="A501" s="52">
        <v>3</v>
      </c>
      <c r="B501" s="51">
        <v>3</v>
      </c>
      <c r="C501" s="99" t="s">
        <v>142</v>
      </c>
      <c r="D501" s="109" t="s">
        <v>346</v>
      </c>
      <c r="E501" s="105"/>
      <c r="F501" s="51"/>
      <c r="G501" s="51"/>
      <c r="H501" s="51"/>
      <c r="I501" s="51"/>
      <c r="J501" s="51"/>
      <c r="K501" s="51"/>
      <c r="L501" s="51" t="s">
        <v>744</v>
      </c>
      <c r="M501" s="51"/>
      <c r="N501" s="51"/>
      <c r="O501" s="51"/>
      <c r="P501" s="51"/>
      <c r="Q501" s="51"/>
      <c r="R501" s="51" t="s">
        <v>744</v>
      </c>
      <c r="S501" s="51"/>
      <c r="T501" s="106"/>
    </row>
    <row r="502" spans="1:20" ht="29" x14ac:dyDescent="0.35">
      <c r="A502" s="52">
        <v>3</v>
      </c>
      <c r="B502" s="51">
        <v>3</v>
      </c>
      <c r="C502" s="99" t="s">
        <v>142</v>
      </c>
      <c r="D502" s="109" t="s">
        <v>347</v>
      </c>
      <c r="E502" s="105"/>
      <c r="F502" s="51"/>
      <c r="G502" s="51"/>
      <c r="H502" s="51"/>
      <c r="I502" s="51"/>
      <c r="J502" s="51"/>
      <c r="K502" s="51"/>
      <c r="L502" s="51"/>
      <c r="M502" s="51"/>
      <c r="N502" s="51"/>
      <c r="O502" s="51"/>
      <c r="P502" s="51"/>
      <c r="Q502" s="51"/>
      <c r="R502" s="51" t="s">
        <v>744</v>
      </c>
      <c r="S502" s="51"/>
      <c r="T502" s="106"/>
    </row>
    <row r="503" spans="1:20" ht="29" hidden="1" x14ac:dyDescent="0.35">
      <c r="A503" s="52">
        <v>3</v>
      </c>
      <c r="B503" s="51">
        <v>3</v>
      </c>
      <c r="C503" s="99" t="s">
        <v>136</v>
      </c>
      <c r="D503" s="109" t="s">
        <v>348</v>
      </c>
      <c r="E503" s="105"/>
      <c r="F503" s="51"/>
      <c r="G503" s="51"/>
      <c r="H503" s="51"/>
      <c r="I503" s="51"/>
      <c r="J503" s="51"/>
      <c r="K503" s="51"/>
      <c r="L503" s="51" t="s">
        <v>744</v>
      </c>
      <c r="M503" s="51"/>
      <c r="N503" s="51"/>
      <c r="O503" s="51"/>
      <c r="P503" s="51"/>
      <c r="Q503" s="51"/>
      <c r="R503" s="51"/>
      <c r="S503" s="51"/>
      <c r="T503" s="106"/>
    </row>
    <row r="504" spans="1:20" ht="29" hidden="1" x14ac:dyDescent="0.35">
      <c r="A504" s="52">
        <v>3</v>
      </c>
      <c r="B504" s="51">
        <v>3</v>
      </c>
      <c r="C504" s="99" t="s">
        <v>136</v>
      </c>
      <c r="D504" s="109" t="s">
        <v>349</v>
      </c>
      <c r="E504" s="105"/>
      <c r="F504" s="51"/>
      <c r="G504" s="51"/>
      <c r="H504" s="51"/>
      <c r="I504" s="51"/>
      <c r="J504" s="51"/>
      <c r="K504" s="51"/>
      <c r="L504" s="51"/>
      <c r="M504" s="51"/>
      <c r="N504" s="51"/>
      <c r="O504" s="51"/>
      <c r="P504" s="51"/>
      <c r="Q504" s="51"/>
      <c r="R504" s="51"/>
      <c r="S504" s="51"/>
      <c r="T504" s="106"/>
    </row>
    <row r="505" spans="1:20" ht="43.5" x14ac:dyDescent="0.35">
      <c r="A505" s="52">
        <v>3</v>
      </c>
      <c r="B505" s="51">
        <v>3</v>
      </c>
      <c r="C505" s="99" t="s">
        <v>136</v>
      </c>
      <c r="D505" s="109" t="s">
        <v>350</v>
      </c>
      <c r="E505" s="105"/>
      <c r="F505" s="51"/>
      <c r="G505" s="51"/>
      <c r="H505" s="51"/>
      <c r="I505" s="51"/>
      <c r="J505" s="51"/>
      <c r="K505" s="51" t="s">
        <v>744</v>
      </c>
      <c r="L505" s="51"/>
      <c r="M505" s="51"/>
      <c r="N505" s="51"/>
      <c r="O505" s="51" t="s">
        <v>744</v>
      </c>
      <c r="P505" s="51"/>
      <c r="Q505" s="51"/>
      <c r="R505" s="51" t="s">
        <v>744</v>
      </c>
      <c r="S505" s="51"/>
      <c r="T505" s="106" t="s">
        <v>744</v>
      </c>
    </row>
    <row r="506" spans="1:20" ht="29" hidden="1" x14ac:dyDescent="0.35">
      <c r="A506" s="52">
        <v>3</v>
      </c>
      <c r="B506" s="51">
        <v>3</v>
      </c>
      <c r="C506" s="99" t="s">
        <v>136</v>
      </c>
      <c r="D506" s="109" t="s">
        <v>351</v>
      </c>
      <c r="E506" s="105" t="s">
        <v>744</v>
      </c>
      <c r="F506" s="51"/>
      <c r="G506" s="51"/>
      <c r="H506" s="51"/>
      <c r="I506" s="51"/>
      <c r="J506" s="51"/>
      <c r="K506" s="51"/>
      <c r="L506" s="51"/>
      <c r="M506" s="51" t="s">
        <v>744</v>
      </c>
      <c r="N506" s="51"/>
      <c r="O506" s="51"/>
      <c r="P506" s="51" t="s">
        <v>744</v>
      </c>
      <c r="Q506" s="51"/>
      <c r="R506" s="51"/>
      <c r="S506" s="51"/>
      <c r="T506" s="106"/>
    </row>
    <row r="507" spans="1:20" ht="29" hidden="1" x14ac:dyDescent="0.35">
      <c r="A507" s="52">
        <v>3</v>
      </c>
      <c r="B507" s="51">
        <v>3</v>
      </c>
      <c r="C507" s="99" t="s">
        <v>136</v>
      </c>
      <c r="D507" s="109" t="s">
        <v>352</v>
      </c>
      <c r="E507" s="105"/>
      <c r="F507" s="51"/>
      <c r="G507" s="51"/>
      <c r="H507" s="51" t="s">
        <v>744</v>
      </c>
      <c r="I507" s="51"/>
      <c r="J507" s="51"/>
      <c r="K507" s="51"/>
      <c r="L507" s="51" t="s">
        <v>744</v>
      </c>
      <c r="M507" s="51"/>
      <c r="N507" s="51"/>
      <c r="O507" s="51"/>
      <c r="P507" s="51"/>
      <c r="Q507" s="51"/>
      <c r="R507" s="51"/>
      <c r="S507" s="51"/>
      <c r="T507" s="106"/>
    </row>
    <row r="508" spans="1:20" ht="29" x14ac:dyDescent="0.35">
      <c r="A508" s="52">
        <v>3</v>
      </c>
      <c r="B508" s="51">
        <v>3</v>
      </c>
      <c r="C508" s="99" t="s">
        <v>136</v>
      </c>
      <c r="D508" s="109" t="s">
        <v>353</v>
      </c>
      <c r="E508" s="105"/>
      <c r="F508" s="51"/>
      <c r="G508" s="51"/>
      <c r="H508" s="51" t="s">
        <v>744</v>
      </c>
      <c r="I508" s="51"/>
      <c r="J508" s="51" t="s">
        <v>744</v>
      </c>
      <c r="K508" s="51"/>
      <c r="L508" s="51" t="s">
        <v>744</v>
      </c>
      <c r="M508" s="51"/>
      <c r="N508" s="51"/>
      <c r="O508" s="51"/>
      <c r="P508" s="51"/>
      <c r="Q508" s="51"/>
      <c r="R508" s="51" t="s">
        <v>744</v>
      </c>
      <c r="S508" s="51"/>
      <c r="T508" s="106"/>
    </row>
    <row r="509" spans="1:20" hidden="1" x14ac:dyDescent="0.35">
      <c r="A509" s="52">
        <v>3</v>
      </c>
      <c r="B509" s="51">
        <v>3</v>
      </c>
      <c r="C509" s="99" t="s">
        <v>137</v>
      </c>
      <c r="D509" s="109" t="s">
        <v>354</v>
      </c>
      <c r="E509" s="105"/>
      <c r="F509" s="51"/>
      <c r="G509" s="51"/>
      <c r="H509" s="51" t="s">
        <v>744</v>
      </c>
      <c r="I509" s="51"/>
      <c r="J509" s="51" t="s">
        <v>744</v>
      </c>
      <c r="K509" s="51"/>
      <c r="L509" s="51" t="s">
        <v>744</v>
      </c>
      <c r="M509" s="51"/>
      <c r="N509" s="51"/>
      <c r="O509" s="51"/>
      <c r="P509" s="51"/>
      <c r="Q509" s="51"/>
      <c r="R509" s="51"/>
      <c r="S509" s="51"/>
      <c r="T509" s="106"/>
    </row>
    <row r="510" spans="1:20" ht="29" x14ac:dyDescent="0.35">
      <c r="A510" s="52">
        <v>3</v>
      </c>
      <c r="B510" s="51">
        <v>3</v>
      </c>
      <c r="C510" s="99" t="s">
        <v>137</v>
      </c>
      <c r="D510" s="109" t="s">
        <v>355</v>
      </c>
      <c r="E510" s="105"/>
      <c r="F510" s="51"/>
      <c r="G510" s="51"/>
      <c r="H510" s="51" t="s">
        <v>744</v>
      </c>
      <c r="I510" s="51"/>
      <c r="J510" s="51" t="s">
        <v>744</v>
      </c>
      <c r="K510" s="51"/>
      <c r="L510" s="51"/>
      <c r="M510" s="51"/>
      <c r="N510" s="51"/>
      <c r="O510" s="51" t="s">
        <v>744</v>
      </c>
      <c r="P510" s="51"/>
      <c r="Q510" s="51"/>
      <c r="R510" s="51" t="s">
        <v>744</v>
      </c>
      <c r="S510" s="51"/>
      <c r="T510" s="106"/>
    </row>
    <row r="511" spans="1:20" hidden="1" x14ac:dyDescent="0.35">
      <c r="A511" s="52">
        <v>3</v>
      </c>
      <c r="B511" s="51">
        <v>3</v>
      </c>
      <c r="C511" s="99" t="s">
        <v>137</v>
      </c>
      <c r="D511" s="109" t="s">
        <v>356</v>
      </c>
      <c r="E511" s="105"/>
      <c r="F511" s="51"/>
      <c r="G511" s="51"/>
      <c r="H511" s="51"/>
      <c r="I511" s="51"/>
      <c r="J511" s="51"/>
      <c r="K511" s="51"/>
      <c r="L511" s="51" t="s">
        <v>744</v>
      </c>
      <c r="M511" s="51"/>
      <c r="N511" s="51"/>
      <c r="O511" s="51"/>
      <c r="P511" s="51"/>
      <c r="Q511" s="51"/>
      <c r="R511" s="51"/>
      <c r="S511" s="51"/>
      <c r="T511" s="106"/>
    </row>
    <row r="512" spans="1:20" hidden="1" x14ac:dyDescent="0.35">
      <c r="A512" s="52">
        <v>3</v>
      </c>
      <c r="B512" s="51">
        <v>3</v>
      </c>
      <c r="C512" s="99" t="s">
        <v>137</v>
      </c>
      <c r="D512" s="109" t="s">
        <v>357</v>
      </c>
      <c r="E512" s="105" t="s">
        <v>744</v>
      </c>
      <c r="F512" s="51"/>
      <c r="G512" s="51"/>
      <c r="H512" s="51"/>
      <c r="I512" s="51"/>
      <c r="J512" s="51"/>
      <c r="K512" s="51"/>
      <c r="L512" s="51"/>
      <c r="M512" s="51" t="s">
        <v>744</v>
      </c>
      <c r="N512" s="51"/>
      <c r="O512" s="51"/>
      <c r="P512" s="51" t="s">
        <v>744</v>
      </c>
      <c r="Q512" s="51"/>
      <c r="R512" s="51"/>
      <c r="S512" s="51"/>
      <c r="T512" s="106"/>
    </row>
    <row r="513" spans="1:20" hidden="1" x14ac:dyDescent="0.35">
      <c r="A513" s="52">
        <v>3</v>
      </c>
      <c r="B513" s="51">
        <v>3</v>
      </c>
      <c r="C513" s="99" t="s">
        <v>137</v>
      </c>
      <c r="D513" s="109" t="s">
        <v>358</v>
      </c>
      <c r="E513" s="105"/>
      <c r="F513" s="51"/>
      <c r="G513" s="51"/>
      <c r="H513" s="51"/>
      <c r="I513" s="51"/>
      <c r="J513" s="51" t="s">
        <v>744</v>
      </c>
      <c r="K513" s="51"/>
      <c r="L513" s="51"/>
      <c r="M513" s="51"/>
      <c r="N513" s="51"/>
      <c r="O513" s="51"/>
      <c r="P513" s="51"/>
      <c r="Q513" s="51"/>
      <c r="R513" s="51"/>
      <c r="S513" s="51"/>
      <c r="T513" s="106"/>
    </row>
    <row r="514" spans="1:20" ht="29" hidden="1" x14ac:dyDescent="0.35">
      <c r="A514" s="52">
        <v>3</v>
      </c>
      <c r="B514" s="51">
        <v>3</v>
      </c>
      <c r="C514" s="99" t="s">
        <v>137</v>
      </c>
      <c r="D514" s="109" t="s">
        <v>359</v>
      </c>
      <c r="E514" s="105"/>
      <c r="F514" s="51"/>
      <c r="G514" s="51"/>
      <c r="H514" s="51" t="s">
        <v>744</v>
      </c>
      <c r="I514" s="51"/>
      <c r="J514" s="51"/>
      <c r="K514" s="51"/>
      <c r="L514" s="51"/>
      <c r="M514" s="51" t="s">
        <v>744</v>
      </c>
      <c r="N514" s="51"/>
      <c r="O514" s="51"/>
      <c r="P514" s="51"/>
      <c r="Q514" s="51"/>
      <c r="R514" s="51"/>
      <c r="S514" s="51"/>
      <c r="T514" s="106"/>
    </row>
    <row r="515" spans="1:20" ht="29" hidden="1" x14ac:dyDescent="0.35">
      <c r="A515" s="52">
        <v>3</v>
      </c>
      <c r="B515" s="51">
        <v>3</v>
      </c>
      <c r="C515" s="99" t="s">
        <v>138</v>
      </c>
      <c r="D515" s="109" t="s">
        <v>360</v>
      </c>
      <c r="E515" s="105"/>
      <c r="F515" s="51"/>
      <c r="G515" s="51"/>
      <c r="H515" s="51" t="s">
        <v>744</v>
      </c>
      <c r="I515" s="51"/>
      <c r="J515" s="51"/>
      <c r="K515" s="51"/>
      <c r="L515" s="51"/>
      <c r="M515" s="51"/>
      <c r="N515" s="51"/>
      <c r="O515" s="51" t="s">
        <v>744</v>
      </c>
      <c r="P515" s="51"/>
      <c r="Q515" s="51"/>
      <c r="R515" s="51"/>
      <c r="S515" s="51"/>
      <c r="T515" s="106"/>
    </row>
    <row r="516" spans="1:20" ht="29" x14ac:dyDescent="0.35">
      <c r="A516" s="52">
        <v>3</v>
      </c>
      <c r="B516" s="51">
        <v>3</v>
      </c>
      <c r="C516" s="99" t="s">
        <v>138</v>
      </c>
      <c r="D516" s="109" t="s">
        <v>361</v>
      </c>
      <c r="E516" s="105"/>
      <c r="F516" s="51"/>
      <c r="G516" s="51"/>
      <c r="H516" s="51" t="s">
        <v>744</v>
      </c>
      <c r="I516" s="51"/>
      <c r="J516" s="51" t="s">
        <v>744</v>
      </c>
      <c r="K516" s="51"/>
      <c r="L516" s="51" t="s">
        <v>744</v>
      </c>
      <c r="M516" s="51"/>
      <c r="N516" s="51"/>
      <c r="O516" s="51"/>
      <c r="P516" s="51"/>
      <c r="Q516" s="51"/>
      <c r="R516" s="51" t="s">
        <v>744</v>
      </c>
      <c r="S516" s="51"/>
      <c r="T516" s="106"/>
    </row>
    <row r="517" spans="1:20" ht="29" hidden="1" x14ac:dyDescent="0.35">
      <c r="A517" s="52">
        <v>3</v>
      </c>
      <c r="B517" s="51">
        <v>3</v>
      </c>
      <c r="C517" s="99" t="s">
        <v>138</v>
      </c>
      <c r="D517" s="109" t="s">
        <v>362</v>
      </c>
      <c r="E517" s="105" t="s">
        <v>744</v>
      </c>
      <c r="F517" s="51"/>
      <c r="G517" s="51"/>
      <c r="H517" s="51"/>
      <c r="I517" s="51" t="s">
        <v>744</v>
      </c>
      <c r="J517" s="51"/>
      <c r="K517" s="51"/>
      <c r="L517" s="51"/>
      <c r="M517" s="51"/>
      <c r="N517" s="51"/>
      <c r="O517" s="51"/>
      <c r="P517" s="51" t="s">
        <v>744</v>
      </c>
      <c r="Q517" s="51"/>
      <c r="R517" s="51"/>
      <c r="S517" s="51"/>
      <c r="T517" s="106"/>
    </row>
    <row r="518" spans="1:20" hidden="1" x14ac:dyDescent="0.35">
      <c r="A518" s="52">
        <v>3</v>
      </c>
      <c r="B518" s="51">
        <v>3</v>
      </c>
      <c r="C518" s="99" t="s">
        <v>138</v>
      </c>
      <c r="D518" s="109" t="s">
        <v>344</v>
      </c>
      <c r="E518" s="105"/>
      <c r="F518" s="51"/>
      <c r="G518" s="51" t="s">
        <v>744</v>
      </c>
      <c r="H518" s="51"/>
      <c r="I518" s="51"/>
      <c r="J518" s="51"/>
      <c r="K518" s="51"/>
      <c r="L518" s="51"/>
      <c r="M518" s="51"/>
      <c r="N518" s="51"/>
      <c r="O518" s="51"/>
      <c r="P518" s="51" t="s">
        <v>744</v>
      </c>
      <c r="Q518" s="51"/>
      <c r="R518" s="51"/>
      <c r="S518" s="51"/>
      <c r="T518" s="106"/>
    </row>
    <row r="519" spans="1:20" ht="29" hidden="1" x14ac:dyDescent="0.35">
      <c r="A519" s="52">
        <v>3</v>
      </c>
      <c r="B519" s="51">
        <v>3</v>
      </c>
      <c r="C519" s="99" t="s">
        <v>138</v>
      </c>
      <c r="D519" s="109" t="s">
        <v>363</v>
      </c>
      <c r="E519" s="105" t="s">
        <v>744</v>
      </c>
      <c r="F519" s="51"/>
      <c r="G519" s="51"/>
      <c r="H519" s="51"/>
      <c r="I519" s="51"/>
      <c r="J519" s="51" t="s">
        <v>744</v>
      </c>
      <c r="K519" s="51" t="s">
        <v>744</v>
      </c>
      <c r="L519" s="51"/>
      <c r="M519" s="51"/>
      <c r="N519" s="51"/>
      <c r="O519" s="51" t="s">
        <v>744</v>
      </c>
      <c r="P519" s="51" t="s">
        <v>744</v>
      </c>
      <c r="Q519" s="51"/>
      <c r="R519" s="51"/>
      <c r="S519" s="51"/>
      <c r="T519" s="106"/>
    </row>
    <row r="520" spans="1:20" ht="29" hidden="1" x14ac:dyDescent="0.35">
      <c r="A520" s="52">
        <v>3</v>
      </c>
      <c r="B520" s="51">
        <v>3</v>
      </c>
      <c r="C520" s="99" t="s">
        <v>138</v>
      </c>
      <c r="D520" s="109" t="s">
        <v>364</v>
      </c>
      <c r="E520" s="105"/>
      <c r="F520" s="51"/>
      <c r="G520" s="51"/>
      <c r="H520" s="51" t="s">
        <v>744</v>
      </c>
      <c r="I520" s="51"/>
      <c r="J520" s="51" t="s">
        <v>744</v>
      </c>
      <c r="K520" s="51"/>
      <c r="L520" s="51"/>
      <c r="M520" s="51"/>
      <c r="N520" s="51"/>
      <c r="O520" s="51"/>
      <c r="P520" s="51"/>
      <c r="Q520" s="51"/>
      <c r="R520" s="51"/>
      <c r="S520" s="51"/>
      <c r="T520" s="106"/>
    </row>
    <row r="521" spans="1:20" ht="29" hidden="1" x14ac:dyDescent="0.35">
      <c r="A521" s="52">
        <v>3</v>
      </c>
      <c r="B521" s="51">
        <v>3</v>
      </c>
      <c r="C521" s="99" t="s">
        <v>138</v>
      </c>
      <c r="D521" s="109" t="s">
        <v>365</v>
      </c>
      <c r="E521" s="105"/>
      <c r="F521" s="51"/>
      <c r="G521" s="51"/>
      <c r="H521" s="51" t="s">
        <v>744</v>
      </c>
      <c r="I521" s="51"/>
      <c r="J521" s="51"/>
      <c r="K521" s="51"/>
      <c r="L521" s="51"/>
      <c r="M521" s="51"/>
      <c r="N521" s="51"/>
      <c r="O521" s="51"/>
      <c r="P521" s="51"/>
      <c r="Q521" s="51"/>
      <c r="R521" s="51"/>
      <c r="S521" s="51"/>
      <c r="T521" s="106"/>
    </row>
    <row r="522" spans="1:20" ht="29" hidden="1" x14ac:dyDescent="0.35">
      <c r="A522" s="52">
        <v>3</v>
      </c>
      <c r="B522" s="51">
        <v>3</v>
      </c>
      <c r="C522" s="99" t="s">
        <v>139</v>
      </c>
      <c r="D522" s="109" t="s">
        <v>366</v>
      </c>
      <c r="E522" s="105"/>
      <c r="F522" s="51"/>
      <c r="G522" s="51"/>
      <c r="H522" s="51" t="s">
        <v>744</v>
      </c>
      <c r="I522" s="51"/>
      <c r="J522" s="51" t="s">
        <v>744</v>
      </c>
      <c r="K522" s="51"/>
      <c r="L522" s="51" t="s">
        <v>744</v>
      </c>
      <c r="M522" s="51"/>
      <c r="N522" s="51"/>
      <c r="O522" s="51"/>
      <c r="P522" s="51"/>
      <c r="Q522" s="51"/>
      <c r="R522" s="51"/>
      <c r="S522" s="51"/>
      <c r="T522" s="106"/>
    </row>
    <row r="523" spans="1:20" hidden="1" x14ac:dyDescent="0.35">
      <c r="A523" s="52">
        <v>3</v>
      </c>
      <c r="B523" s="51">
        <v>3</v>
      </c>
      <c r="C523" s="99" t="s">
        <v>139</v>
      </c>
      <c r="D523" s="109" t="s">
        <v>367</v>
      </c>
      <c r="E523" s="105"/>
      <c r="F523" s="51"/>
      <c r="G523" s="51"/>
      <c r="H523" s="51"/>
      <c r="I523" s="51"/>
      <c r="J523" s="51"/>
      <c r="K523" s="51"/>
      <c r="L523" s="51"/>
      <c r="M523" s="51" t="s">
        <v>744</v>
      </c>
      <c r="N523" s="51"/>
      <c r="O523" s="51"/>
      <c r="P523" s="51"/>
      <c r="Q523" s="51"/>
      <c r="R523" s="51"/>
      <c r="S523" s="51"/>
      <c r="T523" s="106"/>
    </row>
    <row r="524" spans="1:20" hidden="1" x14ac:dyDescent="0.35">
      <c r="A524" s="52">
        <v>3</v>
      </c>
      <c r="B524" s="51">
        <v>3</v>
      </c>
      <c r="C524" s="99" t="s">
        <v>139</v>
      </c>
      <c r="D524" s="109" t="s">
        <v>368</v>
      </c>
      <c r="E524" s="105"/>
      <c r="F524" s="51"/>
      <c r="G524" s="51"/>
      <c r="H524" s="51"/>
      <c r="I524" s="51"/>
      <c r="J524" s="51"/>
      <c r="K524" s="51"/>
      <c r="L524" s="51" t="s">
        <v>744</v>
      </c>
      <c r="M524" s="51"/>
      <c r="N524" s="51"/>
      <c r="O524" s="51"/>
      <c r="P524" s="51"/>
      <c r="Q524" s="51"/>
      <c r="R524" s="51"/>
      <c r="S524" s="51"/>
      <c r="T524" s="106"/>
    </row>
    <row r="525" spans="1:20" hidden="1" x14ac:dyDescent="0.35">
      <c r="A525" s="52">
        <v>3</v>
      </c>
      <c r="B525" s="51">
        <v>3</v>
      </c>
      <c r="C525" s="99" t="s">
        <v>139</v>
      </c>
      <c r="D525" s="109" t="s">
        <v>369</v>
      </c>
      <c r="E525" s="105" t="s">
        <v>744</v>
      </c>
      <c r="F525" s="51"/>
      <c r="G525" s="51"/>
      <c r="H525" s="51"/>
      <c r="I525" s="51"/>
      <c r="J525" s="51"/>
      <c r="K525" s="51"/>
      <c r="L525" s="51"/>
      <c r="M525" s="51" t="s">
        <v>744</v>
      </c>
      <c r="N525" s="51"/>
      <c r="O525" s="51"/>
      <c r="P525" s="51"/>
      <c r="Q525" s="51" t="s">
        <v>744</v>
      </c>
      <c r="R525" s="51"/>
      <c r="S525" s="51"/>
      <c r="T525" s="106"/>
    </row>
    <row r="526" spans="1:20" ht="29" x14ac:dyDescent="0.35">
      <c r="A526" s="52">
        <v>3</v>
      </c>
      <c r="B526" s="51">
        <v>3</v>
      </c>
      <c r="C526" s="99" t="s">
        <v>139</v>
      </c>
      <c r="D526" s="109" t="s">
        <v>370</v>
      </c>
      <c r="E526" s="105"/>
      <c r="F526" s="51"/>
      <c r="G526" s="51"/>
      <c r="H526" s="51" t="s">
        <v>744</v>
      </c>
      <c r="I526" s="51"/>
      <c r="J526" s="51"/>
      <c r="K526" s="51"/>
      <c r="L526" s="51" t="s">
        <v>744</v>
      </c>
      <c r="M526" s="51"/>
      <c r="N526" s="51"/>
      <c r="O526" s="51"/>
      <c r="P526" s="51"/>
      <c r="Q526" s="51"/>
      <c r="R526" s="51" t="s">
        <v>744</v>
      </c>
      <c r="S526" s="51"/>
      <c r="T526" s="106"/>
    </row>
    <row r="527" spans="1:20" ht="29" x14ac:dyDescent="0.35">
      <c r="A527" s="52">
        <v>3</v>
      </c>
      <c r="B527" s="51">
        <v>3</v>
      </c>
      <c r="C527" s="99" t="s">
        <v>139</v>
      </c>
      <c r="D527" s="109" t="s">
        <v>371</v>
      </c>
      <c r="E527" s="105"/>
      <c r="F527" s="51"/>
      <c r="G527" s="51"/>
      <c r="H527" s="51"/>
      <c r="I527" s="51"/>
      <c r="J527" s="51"/>
      <c r="K527" s="51"/>
      <c r="L527" s="51"/>
      <c r="M527" s="51" t="s">
        <v>744</v>
      </c>
      <c r="N527" s="51"/>
      <c r="O527" s="51"/>
      <c r="P527" s="51"/>
      <c r="Q527" s="51"/>
      <c r="R527" s="51" t="s">
        <v>744</v>
      </c>
      <c r="S527" s="51"/>
      <c r="T527" s="106"/>
    </row>
    <row r="528" spans="1:20" ht="29" hidden="1" x14ac:dyDescent="0.35">
      <c r="A528" s="52">
        <v>3</v>
      </c>
      <c r="B528" s="51">
        <v>3</v>
      </c>
      <c r="C528" s="99" t="s">
        <v>140</v>
      </c>
      <c r="D528" s="109" t="s">
        <v>372</v>
      </c>
      <c r="E528" s="105"/>
      <c r="F528" s="51"/>
      <c r="G528" s="51"/>
      <c r="H528" s="51"/>
      <c r="I528" s="51"/>
      <c r="J528" s="51"/>
      <c r="K528" s="51"/>
      <c r="L528" s="51" t="s">
        <v>744</v>
      </c>
      <c r="M528" s="51"/>
      <c r="N528" s="51"/>
      <c r="O528" s="51"/>
      <c r="P528" s="51"/>
      <c r="Q528" s="51"/>
      <c r="R528" s="51"/>
      <c r="S528" s="51"/>
      <c r="T528" s="106"/>
    </row>
    <row r="529" spans="1:20" ht="43.5" hidden="1" x14ac:dyDescent="0.35">
      <c r="A529" s="52">
        <v>3</v>
      </c>
      <c r="B529" s="51">
        <v>3</v>
      </c>
      <c r="C529" s="99" t="s">
        <v>140</v>
      </c>
      <c r="D529" s="109" t="s">
        <v>373</v>
      </c>
      <c r="E529" s="105"/>
      <c r="F529" s="51"/>
      <c r="G529" s="51"/>
      <c r="H529" s="51" t="s">
        <v>744</v>
      </c>
      <c r="I529" s="51"/>
      <c r="J529" s="51" t="s">
        <v>744</v>
      </c>
      <c r="K529" s="51"/>
      <c r="L529" s="51"/>
      <c r="M529" s="51"/>
      <c r="N529" s="51"/>
      <c r="O529" s="51"/>
      <c r="P529" s="51"/>
      <c r="Q529" s="51"/>
      <c r="R529" s="51"/>
      <c r="S529" s="51"/>
      <c r="T529" s="106"/>
    </row>
    <row r="530" spans="1:20" ht="29" x14ac:dyDescent="0.35">
      <c r="A530" s="52">
        <v>3</v>
      </c>
      <c r="B530" s="51">
        <v>3</v>
      </c>
      <c r="C530" s="99" t="s">
        <v>140</v>
      </c>
      <c r="D530" s="109" t="s">
        <v>374</v>
      </c>
      <c r="E530" s="105" t="s">
        <v>744</v>
      </c>
      <c r="F530" s="51"/>
      <c r="G530" s="51"/>
      <c r="H530" s="51"/>
      <c r="I530" s="51"/>
      <c r="J530" s="51" t="s">
        <v>744</v>
      </c>
      <c r="K530" s="51"/>
      <c r="L530" s="51" t="s">
        <v>744</v>
      </c>
      <c r="M530" s="51"/>
      <c r="N530" s="51"/>
      <c r="O530" s="51"/>
      <c r="P530" s="51"/>
      <c r="Q530" s="51"/>
      <c r="R530" s="51" t="s">
        <v>744</v>
      </c>
      <c r="S530" s="51"/>
      <c r="T530" s="106"/>
    </row>
    <row r="531" spans="1:20" hidden="1" x14ac:dyDescent="0.35">
      <c r="A531" s="52">
        <v>3</v>
      </c>
      <c r="B531" s="51">
        <v>3</v>
      </c>
      <c r="C531" s="99" t="s">
        <v>140</v>
      </c>
      <c r="D531" s="109" t="s">
        <v>375</v>
      </c>
      <c r="E531" s="105" t="s">
        <v>744</v>
      </c>
      <c r="F531" s="51"/>
      <c r="G531" s="51"/>
      <c r="H531" s="51"/>
      <c r="I531" s="51"/>
      <c r="J531" s="51"/>
      <c r="K531" s="51"/>
      <c r="L531" s="51"/>
      <c r="M531" s="51" t="s">
        <v>744</v>
      </c>
      <c r="N531" s="51"/>
      <c r="O531" s="51"/>
      <c r="P531" s="51"/>
      <c r="Q531" s="51"/>
      <c r="R531" s="51"/>
      <c r="S531" s="51"/>
      <c r="T531" s="106"/>
    </row>
    <row r="532" spans="1:20" ht="29" x14ac:dyDescent="0.35">
      <c r="A532" s="52">
        <v>3</v>
      </c>
      <c r="B532" s="51">
        <v>3</v>
      </c>
      <c r="C532" s="99" t="s">
        <v>140</v>
      </c>
      <c r="D532" s="109" t="s">
        <v>376</v>
      </c>
      <c r="E532" s="105"/>
      <c r="F532" s="51"/>
      <c r="G532" s="51"/>
      <c r="H532" s="51" t="s">
        <v>744</v>
      </c>
      <c r="I532" s="51"/>
      <c r="J532" s="51"/>
      <c r="K532" s="51"/>
      <c r="L532" s="51" t="s">
        <v>744</v>
      </c>
      <c r="M532" s="51"/>
      <c r="N532" s="51"/>
      <c r="O532" s="51"/>
      <c r="P532" s="51"/>
      <c r="Q532" s="51"/>
      <c r="R532" s="51" t="s">
        <v>744</v>
      </c>
      <c r="S532" s="51"/>
      <c r="T532" s="106"/>
    </row>
    <row r="533" spans="1:20" ht="29" hidden="1" x14ac:dyDescent="0.35">
      <c r="A533" s="52">
        <v>3</v>
      </c>
      <c r="B533" s="51">
        <v>3</v>
      </c>
      <c r="C533" s="99" t="s">
        <v>140</v>
      </c>
      <c r="D533" s="109" t="s">
        <v>377</v>
      </c>
      <c r="E533" s="105"/>
      <c r="F533" s="51"/>
      <c r="G533" s="51"/>
      <c r="H533" s="51" t="s">
        <v>744</v>
      </c>
      <c r="I533" s="51"/>
      <c r="J533" s="51" t="s">
        <v>744</v>
      </c>
      <c r="K533" s="51"/>
      <c r="L533" s="51"/>
      <c r="M533" s="51" t="s">
        <v>744</v>
      </c>
      <c r="N533" s="51"/>
      <c r="O533" s="51"/>
      <c r="P533" s="51"/>
      <c r="Q533" s="51"/>
      <c r="R533" s="51"/>
      <c r="S533" s="51"/>
      <c r="T533" s="106"/>
    </row>
    <row r="534" spans="1:20" ht="29" hidden="1" x14ac:dyDescent="0.35">
      <c r="A534" s="52">
        <v>3</v>
      </c>
      <c r="B534" s="51">
        <v>3</v>
      </c>
      <c r="C534" s="99" t="s">
        <v>141</v>
      </c>
      <c r="D534" s="109" t="s">
        <v>378</v>
      </c>
      <c r="E534" s="105"/>
      <c r="F534" s="51"/>
      <c r="G534" s="51"/>
      <c r="H534" s="51"/>
      <c r="I534" s="51"/>
      <c r="J534" s="51" t="s">
        <v>744</v>
      </c>
      <c r="K534" s="51"/>
      <c r="L534" s="51"/>
      <c r="M534" s="51"/>
      <c r="N534" s="51"/>
      <c r="O534" s="51"/>
      <c r="P534" s="51"/>
      <c r="Q534" s="51"/>
      <c r="R534" s="51"/>
      <c r="S534" s="51"/>
      <c r="T534" s="106"/>
    </row>
    <row r="535" spans="1:20" ht="29" x14ac:dyDescent="0.35">
      <c r="A535" s="52">
        <v>3</v>
      </c>
      <c r="B535" s="51">
        <v>3</v>
      </c>
      <c r="C535" s="99" t="s">
        <v>141</v>
      </c>
      <c r="D535" s="109" t="s">
        <v>379</v>
      </c>
      <c r="E535" s="105" t="s">
        <v>744</v>
      </c>
      <c r="F535" s="51"/>
      <c r="G535" s="51"/>
      <c r="H535" s="51" t="s">
        <v>744</v>
      </c>
      <c r="I535" s="51"/>
      <c r="J535" s="51"/>
      <c r="K535" s="51" t="s">
        <v>744</v>
      </c>
      <c r="L535" s="51"/>
      <c r="M535" s="51"/>
      <c r="N535" s="51" t="s">
        <v>744</v>
      </c>
      <c r="O535" s="51"/>
      <c r="P535" s="51"/>
      <c r="Q535" s="51"/>
      <c r="R535" s="51" t="s">
        <v>744</v>
      </c>
      <c r="S535" s="51"/>
      <c r="T535" s="106"/>
    </row>
    <row r="536" spans="1:20" ht="29" hidden="1" x14ac:dyDescent="0.35">
      <c r="A536" s="52">
        <v>3</v>
      </c>
      <c r="B536" s="51">
        <v>3</v>
      </c>
      <c r="C536" s="99" t="s">
        <v>141</v>
      </c>
      <c r="D536" s="109" t="s">
        <v>380</v>
      </c>
      <c r="E536" s="105"/>
      <c r="F536" s="51"/>
      <c r="G536" s="51"/>
      <c r="H536" s="51" t="s">
        <v>744</v>
      </c>
      <c r="I536" s="51"/>
      <c r="J536" s="51"/>
      <c r="K536" s="51"/>
      <c r="L536" s="51"/>
      <c r="M536" s="51"/>
      <c r="N536" s="51"/>
      <c r="O536" s="51"/>
      <c r="P536" s="51"/>
      <c r="Q536" s="51"/>
      <c r="R536" s="51"/>
      <c r="S536" s="51"/>
      <c r="T536" s="106"/>
    </row>
    <row r="537" spans="1:20" ht="43.5" x14ac:dyDescent="0.35">
      <c r="A537" s="52">
        <v>3</v>
      </c>
      <c r="B537" s="51">
        <v>3</v>
      </c>
      <c r="C537" s="99" t="s">
        <v>141</v>
      </c>
      <c r="D537" s="109" t="s">
        <v>381</v>
      </c>
      <c r="E537" s="105"/>
      <c r="F537" s="51"/>
      <c r="G537" s="51"/>
      <c r="H537" s="51" t="s">
        <v>744</v>
      </c>
      <c r="I537" s="51"/>
      <c r="J537" s="51"/>
      <c r="K537" s="51"/>
      <c r="L537" s="51"/>
      <c r="M537" s="51" t="s">
        <v>744</v>
      </c>
      <c r="N537" s="51"/>
      <c r="O537" s="51"/>
      <c r="P537" s="51"/>
      <c r="Q537" s="51"/>
      <c r="R537" s="51" t="s">
        <v>744</v>
      </c>
      <c r="S537" s="51"/>
      <c r="T537" s="106"/>
    </row>
    <row r="538" spans="1:20" ht="43.5" hidden="1" x14ac:dyDescent="0.35">
      <c r="A538" s="52">
        <v>3</v>
      </c>
      <c r="B538" s="51">
        <v>3</v>
      </c>
      <c r="C538" s="99" t="s">
        <v>45</v>
      </c>
      <c r="D538" s="109" t="s">
        <v>382</v>
      </c>
      <c r="E538" s="105"/>
      <c r="F538" s="51"/>
      <c r="G538" s="51"/>
      <c r="H538" s="51" t="s">
        <v>744</v>
      </c>
      <c r="I538" s="51"/>
      <c r="J538" s="51"/>
      <c r="K538" s="51"/>
      <c r="L538" s="51" t="s">
        <v>744</v>
      </c>
      <c r="M538" s="51"/>
      <c r="N538" s="51"/>
      <c r="O538" s="51"/>
      <c r="P538" s="51"/>
      <c r="Q538" s="51"/>
      <c r="R538" s="51"/>
      <c r="S538" s="51"/>
      <c r="T538" s="106"/>
    </row>
    <row r="539" spans="1:20" hidden="1" x14ac:dyDescent="0.35">
      <c r="A539" s="52">
        <v>3</v>
      </c>
      <c r="B539" s="51">
        <v>3</v>
      </c>
      <c r="C539" s="99" t="s">
        <v>45</v>
      </c>
      <c r="D539" s="109" t="s">
        <v>383</v>
      </c>
      <c r="E539" s="105" t="s">
        <v>745</v>
      </c>
      <c r="F539" s="51"/>
      <c r="G539" s="51"/>
      <c r="H539" s="51"/>
      <c r="I539" s="51"/>
      <c r="J539" s="51"/>
      <c r="K539" s="51"/>
      <c r="L539" s="51"/>
      <c r="M539" s="51"/>
      <c r="N539" s="51"/>
      <c r="O539" s="51"/>
      <c r="P539" s="51"/>
      <c r="Q539" s="51"/>
      <c r="R539" s="51"/>
      <c r="S539" s="51"/>
      <c r="T539" s="106"/>
    </row>
    <row r="540" spans="1:20" ht="43.5" hidden="1" x14ac:dyDescent="0.35">
      <c r="A540" s="52">
        <v>3</v>
      </c>
      <c r="B540" s="51">
        <v>3</v>
      </c>
      <c r="C540" s="99" t="s">
        <v>45</v>
      </c>
      <c r="D540" s="109" t="s">
        <v>384</v>
      </c>
      <c r="E540" s="105" t="s">
        <v>745</v>
      </c>
      <c r="F540" s="51"/>
      <c r="G540" s="51"/>
      <c r="H540" s="51"/>
      <c r="I540" s="51" t="s">
        <v>744</v>
      </c>
      <c r="J540" s="51"/>
      <c r="K540" s="51"/>
      <c r="L540" s="51"/>
      <c r="M540" s="51"/>
      <c r="N540" s="51"/>
      <c r="O540" s="51"/>
      <c r="P540" s="51" t="s">
        <v>744</v>
      </c>
      <c r="Q540" s="51" t="s">
        <v>744</v>
      </c>
      <c r="R540" s="51"/>
      <c r="S540" s="51"/>
      <c r="T540" s="106"/>
    </row>
    <row r="541" spans="1:20" hidden="1" x14ac:dyDescent="0.35">
      <c r="A541" s="52">
        <v>3</v>
      </c>
      <c r="B541" s="51">
        <v>3</v>
      </c>
      <c r="C541" s="99" t="s">
        <v>45</v>
      </c>
      <c r="D541" s="109" t="s">
        <v>385</v>
      </c>
      <c r="E541" s="105" t="s">
        <v>745</v>
      </c>
      <c r="F541" s="51"/>
      <c r="G541" s="51"/>
      <c r="H541" s="51"/>
      <c r="I541" s="51"/>
      <c r="J541" s="51"/>
      <c r="K541" s="51"/>
      <c r="L541" s="51"/>
      <c r="M541" s="51"/>
      <c r="N541" s="51"/>
      <c r="O541" s="51"/>
      <c r="P541" s="51"/>
      <c r="Q541" s="51"/>
      <c r="R541" s="51"/>
      <c r="S541" s="51"/>
      <c r="T541" s="106"/>
    </row>
    <row r="542" spans="1:20" ht="29" hidden="1" x14ac:dyDescent="0.35">
      <c r="A542" s="52">
        <v>3</v>
      </c>
      <c r="B542" s="51">
        <v>3</v>
      </c>
      <c r="C542" s="99" t="s">
        <v>45</v>
      </c>
      <c r="D542" s="109" t="s">
        <v>386</v>
      </c>
      <c r="E542" s="105" t="s">
        <v>745</v>
      </c>
      <c r="F542" s="51"/>
      <c r="G542" s="51"/>
      <c r="H542" s="51"/>
      <c r="I542" s="51"/>
      <c r="J542" s="51"/>
      <c r="K542" s="51"/>
      <c r="L542" s="51"/>
      <c r="M542" s="51"/>
      <c r="N542" s="51"/>
      <c r="O542" s="51"/>
      <c r="P542" s="51" t="s">
        <v>744</v>
      </c>
      <c r="Q542" s="51" t="s">
        <v>744</v>
      </c>
      <c r="R542" s="51"/>
      <c r="S542" s="51"/>
      <c r="T542" s="106"/>
    </row>
    <row r="543" spans="1:20" hidden="1" x14ac:dyDescent="0.35">
      <c r="A543" s="52">
        <v>3</v>
      </c>
      <c r="B543" s="51">
        <v>3</v>
      </c>
      <c r="C543" s="99" t="s">
        <v>45</v>
      </c>
      <c r="D543" s="109" t="s">
        <v>387</v>
      </c>
      <c r="E543" s="105" t="s">
        <v>745</v>
      </c>
      <c r="F543" s="51"/>
      <c r="G543" s="51"/>
      <c r="H543" s="51"/>
      <c r="I543" s="51"/>
      <c r="J543" s="51" t="s">
        <v>744</v>
      </c>
      <c r="K543" s="51"/>
      <c r="L543" s="51"/>
      <c r="M543" s="51"/>
      <c r="N543" s="51"/>
      <c r="O543" s="51"/>
      <c r="P543" s="51"/>
      <c r="Q543" s="51"/>
      <c r="R543" s="51"/>
      <c r="S543" s="51"/>
      <c r="T543" s="106"/>
    </row>
    <row r="544" spans="1:20" hidden="1" x14ac:dyDescent="0.35">
      <c r="A544" s="52">
        <v>3</v>
      </c>
      <c r="B544" s="51">
        <v>3</v>
      </c>
      <c r="C544" s="99" t="s">
        <v>45</v>
      </c>
      <c r="D544" s="109" t="s">
        <v>388</v>
      </c>
      <c r="E544" s="105" t="s">
        <v>745</v>
      </c>
      <c r="F544" s="51"/>
      <c r="G544" s="51"/>
      <c r="H544" s="51"/>
      <c r="I544" s="51"/>
      <c r="J544" s="51"/>
      <c r="K544" s="51"/>
      <c r="L544" s="51"/>
      <c r="M544" s="51"/>
      <c r="N544" s="51"/>
      <c r="O544" s="51"/>
      <c r="P544" s="51" t="s">
        <v>744</v>
      </c>
      <c r="Q544" s="51"/>
      <c r="R544" s="51"/>
      <c r="S544" s="51"/>
      <c r="T544" s="106"/>
    </row>
    <row r="545" spans="1:20" ht="29" hidden="1" x14ac:dyDescent="0.35">
      <c r="A545" s="52">
        <v>3</v>
      </c>
      <c r="B545" s="51">
        <v>3</v>
      </c>
      <c r="C545" s="99" t="s">
        <v>45</v>
      </c>
      <c r="D545" s="109" t="s">
        <v>389</v>
      </c>
      <c r="E545" s="105" t="s">
        <v>745</v>
      </c>
      <c r="F545" s="51"/>
      <c r="G545" s="51"/>
      <c r="H545" s="51"/>
      <c r="I545" s="51"/>
      <c r="J545" s="51" t="s">
        <v>744</v>
      </c>
      <c r="K545" s="51"/>
      <c r="L545" s="51" t="s">
        <v>744</v>
      </c>
      <c r="M545" s="51" t="s">
        <v>744</v>
      </c>
      <c r="N545" s="51"/>
      <c r="O545" s="51"/>
      <c r="P545" s="51"/>
      <c r="Q545" s="51"/>
      <c r="R545" s="51"/>
      <c r="S545" s="51"/>
      <c r="T545" s="106"/>
    </row>
    <row r="546" spans="1:20" hidden="1" x14ac:dyDescent="0.35">
      <c r="A546" s="52">
        <v>3</v>
      </c>
      <c r="B546" s="51">
        <v>3</v>
      </c>
      <c r="C546" s="99" t="s">
        <v>45</v>
      </c>
      <c r="D546" s="109" t="s">
        <v>390</v>
      </c>
      <c r="E546" s="105" t="s">
        <v>745</v>
      </c>
      <c r="F546" s="51"/>
      <c r="G546" s="51"/>
      <c r="H546" s="51"/>
      <c r="I546" s="51"/>
      <c r="J546" s="51" t="s">
        <v>744</v>
      </c>
      <c r="K546" s="51"/>
      <c r="L546" s="51" t="s">
        <v>744</v>
      </c>
      <c r="M546" s="51"/>
      <c r="N546" s="51"/>
      <c r="O546" s="51"/>
      <c r="P546" s="51"/>
      <c r="Q546" s="51"/>
      <c r="R546" s="51"/>
      <c r="S546" s="51"/>
      <c r="T546" s="106"/>
    </row>
    <row r="547" spans="1:20" hidden="1" x14ac:dyDescent="0.35">
      <c r="A547" s="52">
        <v>3</v>
      </c>
      <c r="B547" s="51">
        <v>3</v>
      </c>
      <c r="C547" s="99" t="s">
        <v>64</v>
      </c>
      <c r="D547" s="109" t="s">
        <v>391</v>
      </c>
      <c r="E547" s="105" t="s">
        <v>744</v>
      </c>
      <c r="F547" s="51" t="s">
        <v>745</v>
      </c>
      <c r="G547" s="51"/>
      <c r="H547" s="51"/>
      <c r="I547" s="51"/>
      <c r="J547" s="51"/>
      <c r="K547" s="51"/>
      <c r="L547" s="51"/>
      <c r="M547" s="51"/>
      <c r="N547" s="51"/>
      <c r="O547" s="51"/>
      <c r="P547" s="51"/>
      <c r="Q547" s="51"/>
      <c r="R547" s="51"/>
      <c r="S547" s="51"/>
      <c r="T547" s="106"/>
    </row>
    <row r="548" spans="1:20" hidden="1" x14ac:dyDescent="0.35">
      <c r="A548" s="52">
        <v>3</v>
      </c>
      <c r="B548" s="51">
        <v>3</v>
      </c>
      <c r="C548" s="99" t="s">
        <v>64</v>
      </c>
      <c r="D548" s="109" t="s">
        <v>184</v>
      </c>
      <c r="E548" s="105"/>
      <c r="F548" s="51" t="s">
        <v>745</v>
      </c>
      <c r="G548" s="51"/>
      <c r="H548" s="51"/>
      <c r="I548" s="51"/>
      <c r="J548" s="51"/>
      <c r="K548" s="51"/>
      <c r="L548" s="51"/>
      <c r="M548" s="51"/>
      <c r="N548" s="51"/>
      <c r="O548" s="51"/>
      <c r="P548" s="51"/>
      <c r="Q548" s="51"/>
      <c r="R548" s="51"/>
      <c r="S548" s="51"/>
      <c r="T548" s="106"/>
    </row>
    <row r="549" spans="1:20" hidden="1" x14ac:dyDescent="0.35">
      <c r="A549" s="52">
        <v>3</v>
      </c>
      <c r="B549" s="51">
        <v>3</v>
      </c>
      <c r="C549" s="99" t="s">
        <v>64</v>
      </c>
      <c r="D549" s="109" t="s">
        <v>296</v>
      </c>
      <c r="E549" s="105"/>
      <c r="F549" s="51" t="s">
        <v>745</v>
      </c>
      <c r="G549" s="51"/>
      <c r="H549" s="51"/>
      <c r="I549" s="51"/>
      <c r="J549" s="51"/>
      <c r="K549" s="51"/>
      <c r="L549" s="51"/>
      <c r="M549" s="51"/>
      <c r="N549" s="51"/>
      <c r="O549" s="51"/>
      <c r="P549" s="51"/>
      <c r="Q549" s="51"/>
      <c r="R549" s="51"/>
      <c r="S549" s="51"/>
      <c r="T549" s="106"/>
    </row>
    <row r="550" spans="1:20" hidden="1" x14ac:dyDescent="0.35">
      <c r="A550" s="52">
        <v>3</v>
      </c>
      <c r="B550" s="51">
        <v>3</v>
      </c>
      <c r="C550" s="99" t="s">
        <v>64</v>
      </c>
      <c r="D550" s="109" t="s">
        <v>335</v>
      </c>
      <c r="E550" s="105"/>
      <c r="F550" s="51" t="s">
        <v>745</v>
      </c>
      <c r="G550" s="51"/>
      <c r="H550" s="51"/>
      <c r="I550" s="51"/>
      <c r="J550" s="51"/>
      <c r="K550" s="51"/>
      <c r="L550" s="51"/>
      <c r="M550" s="51"/>
      <c r="N550" s="51"/>
      <c r="O550" s="51"/>
      <c r="P550" s="51"/>
      <c r="Q550" s="51"/>
      <c r="R550" s="51"/>
      <c r="S550" s="51"/>
      <c r="T550" s="106"/>
    </row>
    <row r="551" spans="1:20" ht="29" hidden="1" x14ac:dyDescent="0.35">
      <c r="A551" s="52">
        <v>3</v>
      </c>
      <c r="B551" s="51">
        <v>3</v>
      </c>
      <c r="C551" s="99" t="s">
        <v>64</v>
      </c>
      <c r="D551" s="109" t="s">
        <v>392</v>
      </c>
      <c r="E551" s="105"/>
      <c r="F551" s="51" t="s">
        <v>745</v>
      </c>
      <c r="G551" s="51" t="s">
        <v>744</v>
      </c>
      <c r="H551" s="51"/>
      <c r="I551" s="51"/>
      <c r="J551" s="51"/>
      <c r="K551" s="51"/>
      <c r="L551" s="51"/>
      <c r="M551" s="51"/>
      <c r="N551" s="51"/>
      <c r="O551" s="51"/>
      <c r="P551" s="51" t="s">
        <v>744</v>
      </c>
      <c r="Q551" s="51"/>
      <c r="R551" s="51"/>
      <c r="S551" s="51"/>
      <c r="T551" s="106"/>
    </row>
    <row r="552" spans="1:20" x14ac:dyDescent="0.35">
      <c r="A552" s="52">
        <v>3</v>
      </c>
      <c r="B552" s="51">
        <v>3</v>
      </c>
      <c r="C552" s="99" t="s">
        <v>67</v>
      </c>
      <c r="D552" s="109" t="s">
        <v>393</v>
      </c>
      <c r="E552" s="105" t="s">
        <v>744</v>
      </c>
      <c r="F552" s="51"/>
      <c r="G552" s="51"/>
      <c r="H552" s="51"/>
      <c r="I552" s="51"/>
      <c r="J552" s="51"/>
      <c r="K552" s="51"/>
      <c r="L552" s="51"/>
      <c r="M552" s="51"/>
      <c r="N552" s="51"/>
      <c r="O552" s="51"/>
      <c r="P552" s="51"/>
      <c r="Q552" s="51"/>
      <c r="R552" s="51" t="s">
        <v>744</v>
      </c>
      <c r="S552" s="51"/>
      <c r="T552" s="106"/>
    </row>
    <row r="553" spans="1:20" ht="29" hidden="1" x14ac:dyDescent="0.35">
      <c r="A553" s="52">
        <v>3</v>
      </c>
      <c r="B553" s="51">
        <v>3</v>
      </c>
      <c r="C553" s="99" t="s">
        <v>67</v>
      </c>
      <c r="D553" s="109" t="s">
        <v>394</v>
      </c>
      <c r="E553" s="105"/>
      <c r="F553" s="51"/>
      <c r="G553" s="51" t="s">
        <v>744</v>
      </c>
      <c r="H553" s="51"/>
      <c r="I553" s="51"/>
      <c r="J553" s="51"/>
      <c r="K553" s="51"/>
      <c r="L553" s="51"/>
      <c r="M553" s="51"/>
      <c r="N553" s="51"/>
      <c r="O553" s="51"/>
      <c r="P553" s="51"/>
      <c r="Q553" s="51"/>
      <c r="R553" s="51"/>
      <c r="S553" s="51"/>
      <c r="T553" s="106" t="s">
        <v>744</v>
      </c>
    </row>
    <row r="554" spans="1:20" ht="29" hidden="1" x14ac:dyDescent="0.35">
      <c r="A554" s="52">
        <v>3</v>
      </c>
      <c r="B554" s="51">
        <v>3</v>
      </c>
      <c r="C554" s="99" t="s">
        <v>67</v>
      </c>
      <c r="D554" s="109" t="s">
        <v>395</v>
      </c>
      <c r="E554" s="105" t="s">
        <v>744</v>
      </c>
      <c r="F554" s="51"/>
      <c r="G554" s="51"/>
      <c r="H554" s="51"/>
      <c r="I554" s="51" t="s">
        <v>744</v>
      </c>
      <c r="J554" s="51"/>
      <c r="K554" s="51"/>
      <c r="L554" s="51"/>
      <c r="M554" s="51"/>
      <c r="N554" s="51"/>
      <c r="O554" s="51"/>
      <c r="P554" s="51"/>
      <c r="Q554" s="51"/>
      <c r="R554" s="51"/>
      <c r="S554" s="51"/>
      <c r="T554" s="106"/>
    </row>
    <row r="555" spans="1:20" ht="29" hidden="1" x14ac:dyDescent="0.35">
      <c r="A555" s="52">
        <v>3</v>
      </c>
      <c r="B555" s="51">
        <v>3</v>
      </c>
      <c r="C555" s="99" t="s">
        <v>67</v>
      </c>
      <c r="D555" s="109" t="s">
        <v>396</v>
      </c>
      <c r="E555" s="105" t="s">
        <v>744</v>
      </c>
      <c r="F555" s="51"/>
      <c r="G555" s="51"/>
      <c r="H555" s="51"/>
      <c r="I555" s="51"/>
      <c r="J555" s="51"/>
      <c r="K555" s="51"/>
      <c r="L555" s="51"/>
      <c r="M555" s="51"/>
      <c r="N555" s="51"/>
      <c r="O555" s="51"/>
      <c r="P555" s="51" t="s">
        <v>744</v>
      </c>
      <c r="Q555" s="51"/>
      <c r="R555" s="51"/>
      <c r="S555" s="51"/>
      <c r="T555" s="106"/>
    </row>
    <row r="556" spans="1:20" hidden="1" x14ac:dyDescent="0.35">
      <c r="A556" s="52">
        <v>3</v>
      </c>
      <c r="B556" s="51">
        <v>3</v>
      </c>
      <c r="C556" s="99" t="s">
        <v>67</v>
      </c>
      <c r="D556" s="109" t="s">
        <v>397</v>
      </c>
      <c r="E556" s="105" t="s">
        <v>744</v>
      </c>
      <c r="F556" s="51"/>
      <c r="G556" s="51"/>
      <c r="H556" s="51"/>
      <c r="I556" s="51"/>
      <c r="J556" s="51"/>
      <c r="K556" s="51"/>
      <c r="L556" s="51"/>
      <c r="M556" s="51"/>
      <c r="N556" s="51"/>
      <c r="O556" s="51"/>
      <c r="P556" s="51" t="s">
        <v>744</v>
      </c>
      <c r="Q556" s="51"/>
      <c r="R556" s="51"/>
      <c r="S556" s="51"/>
      <c r="T556" s="106"/>
    </row>
    <row r="557" spans="1:20" ht="29" x14ac:dyDescent="0.35">
      <c r="A557" s="52">
        <v>3</v>
      </c>
      <c r="B557" s="51">
        <v>4</v>
      </c>
      <c r="C557" s="99" t="s">
        <v>194</v>
      </c>
      <c r="D557" s="109" t="s">
        <v>398</v>
      </c>
      <c r="E557" s="105"/>
      <c r="F557" s="51"/>
      <c r="G557" s="51"/>
      <c r="H557" s="51" t="s">
        <v>744</v>
      </c>
      <c r="I557" s="51"/>
      <c r="J557" s="51"/>
      <c r="K557" s="51"/>
      <c r="L557" s="51"/>
      <c r="M557" s="51"/>
      <c r="N557" s="51"/>
      <c r="O557" s="51"/>
      <c r="P557" s="51"/>
      <c r="Q557" s="51"/>
      <c r="R557" s="51" t="s">
        <v>744</v>
      </c>
      <c r="S557" s="51"/>
      <c r="T557" s="106"/>
    </row>
    <row r="558" spans="1:20" ht="29" x14ac:dyDescent="0.35">
      <c r="A558" s="52">
        <v>3</v>
      </c>
      <c r="B558" s="51">
        <v>4</v>
      </c>
      <c r="C558" s="99" t="s">
        <v>194</v>
      </c>
      <c r="D558" s="109" t="s">
        <v>399</v>
      </c>
      <c r="E558" s="105"/>
      <c r="F558" s="51"/>
      <c r="G558" s="51"/>
      <c r="H558" s="51" t="s">
        <v>744</v>
      </c>
      <c r="I558" s="51"/>
      <c r="J558" s="51"/>
      <c r="K558" s="51"/>
      <c r="L558" s="51" t="s">
        <v>744</v>
      </c>
      <c r="M558" s="51"/>
      <c r="N558" s="51"/>
      <c r="O558" s="51"/>
      <c r="P558" s="51"/>
      <c r="Q558" s="51"/>
      <c r="R558" s="51" t="s">
        <v>744</v>
      </c>
      <c r="S558" s="51"/>
      <c r="T558" s="106"/>
    </row>
    <row r="559" spans="1:20" ht="29" x14ac:dyDescent="0.35">
      <c r="A559" s="52">
        <v>3</v>
      </c>
      <c r="B559" s="51">
        <v>4</v>
      </c>
      <c r="C559" s="99" t="s">
        <v>194</v>
      </c>
      <c r="D559" s="109" t="s">
        <v>400</v>
      </c>
      <c r="E559" s="105"/>
      <c r="F559" s="51"/>
      <c r="G559" s="51"/>
      <c r="H559" s="51" t="s">
        <v>744</v>
      </c>
      <c r="I559" s="51"/>
      <c r="J559" s="51"/>
      <c r="K559" s="51"/>
      <c r="L559" s="51" t="s">
        <v>744</v>
      </c>
      <c r="M559" s="51"/>
      <c r="N559" s="51"/>
      <c r="O559" s="51" t="s">
        <v>744</v>
      </c>
      <c r="P559" s="51"/>
      <c r="Q559" s="51"/>
      <c r="R559" s="51" t="s">
        <v>744</v>
      </c>
      <c r="S559" s="51"/>
      <c r="T559" s="106"/>
    </row>
    <row r="560" spans="1:20" ht="29" hidden="1" x14ac:dyDescent="0.35">
      <c r="A560" s="52">
        <v>3</v>
      </c>
      <c r="B560" s="51">
        <v>4</v>
      </c>
      <c r="C560" s="99" t="s">
        <v>194</v>
      </c>
      <c r="D560" s="109" t="s">
        <v>401</v>
      </c>
      <c r="E560" s="105"/>
      <c r="F560" s="51"/>
      <c r="G560" s="51"/>
      <c r="H560" s="51"/>
      <c r="I560" s="51" t="s">
        <v>744</v>
      </c>
      <c r="J560" s="51"/>
      <c r="K560" s="51"/>
      <c r="L560" s="51" t="s">
        <v>744</v>
      </c>
      <c r="M560" s="51"/>
      <c r="N560" s="51" t="s">
        <v>744</v>
      </c>
      <c r="O560" s="51" t="s">
        <v>744</v>
      </c>
      <c r="P560" s="51"/>
      <c r="Q560" s="51"/>
      <c r="R560" s="51"/>
      <c r="S560" s="51"/>
      <c r="T560" s="106"/>
    </row>
    <row r="561" spans="1:20" ht="29" hidden="1" x14ac:dyDescent="0.35">
      <c r="A561" s="52">
        <v>3</v>
      </c>
      <c r="B561" s="51">
        <v>4</v>
      </c>
      <c r="C561" s="99" t="s">
        <v>194</v>
      </c>
      <c r="D561" s="109" t="s">
        <v>402</v>
      </c>
      <c r="E561" s="105" t="s">
        <v>744</v>
      </c>
      <c r="F561" s="51"/>
      <c r="G561" s="51"/>
      <c r="H561" s="51" t="s">
        <v>744</v>
      </c>
      <c r="I561" s="51"/>
      <c r="J561" s="51"/>
      <c r="K561" s="51"/>
      <c r="L561" s="51"/>
      <c r="M561" s="51"/>
      <c r="N561" s="51"/>
      <c r="O561" s="51" t="s">
        <v>744</v>
      </c>
      <c r="P561" s="51"/>
      <c r="Q561" s="51"/>
      <c r="R561" s="51"/>
      <c r="S561" s="51" t="s">
        <v>744</v>
      </c>
      <c r="T561" s="106"/>
    </row>
    <row r="562" spans="1:20" x14ac:dyDescent="0.35">
      <c r="A562" s="52">
        <v>3</v>
      </c>
      <c r="B562" s="51">
        <v>4</v>
      </c>
      <c r="C562" s="99" t="s">
        <v>194</v>
      </c>
      <c r="D562" s="109" t="s">
        <v>403</v>
      </c>
      <c r="E562" s="105"/>
      <c r="F562" s="51"/>
      <c r="G562" s="51"/>
      <c r="H562" s="51" t="s">
        <v>744</v>
      </c>
      <c r="I562" s="51"/>
      <c r="J562" s="51"/>
      <c r="K562" s="51"/>
      <c r="L562" s="51"/>
      <c r="M562" s="51"/>
      <c r="N562" s="51"/>
      <c r="O562" s="51"/>
      <c r="P562" s="51"/>
      <c r="Q562" s="51"/>
      <c r="R562" s="51" t="s">
        <v>744</v>
      </c>
      <c r="S562" s="51"/>
      <c r="T562" s="106" t="s">
        <v>744</v>
      </c>
    </row>
    <row r="563" spans="1:20" ht="43.5" x14ac:dyDescent="0.35">
      <c r="A563" s="52">
        <v>3</v>
      </c>
      <c r="B563" s="51">
        <v>4</v>
      </c>
      <c r="C563" s="99" t="s">
        <v>195</v>
      </c>
      <c r="D563" s="109" t="s">
        <v>404</v>
      </c>
      <c r="E563" s="105"/>
      <c r="F563" s="51"/>
      <c r="G563" s="51"/>
      <c r="H563" s="51" t="s">
        <v>744</v>
      </c>
      <c r="I563" s="51"/>
      <c r="J563" s="51"/>
      <c r="K563" s="51"/>
      <c r="L563" s="51"/>
      <c r="M563" s="51"/>
      <c r="N563" s="51"/>
      <c r="O563" s="51"/>
      <c r="P563" s="51" t="s">
        <v>744</v>
      </c>
      <c r="Q563" s="51"/>
      <c r="R563" s="51" t="s">
        <v>744</v>
      </c>
      <c r="S563" s="51"/>
      <c r="T563" s="106"/>
    </row>
    <row r="564" spans="1:20" ht="29" hidden="1" x14ac:dyDescent="0.35">
      <c r="A564" s="52">
        <v>3</v>
      </c>
      <c r="B564" s="51">
        <v>4</v>
      </c>
      <c r="C564" s="99" t="s">
        <v>195</v>
      </c>
      <c r="D564" s="109" t="s">
        <v>405</v>
      </c>
      <c r="E564" s="105"/>
      <c r="F564" s="51"/>
      <c r="G564" s="51"/>
      <c r="H564" s="51"/>
      <c r="I564" s="51"/>
      <c r="J564" s="51"/>
      <c r="K564" s="51"/>
      <c r="L564" s="51"/>
      <c r="M564" s="51"/>
      <c r="N564" s="51"/>
      <c r="O564" s="51" t="s">
        <v>744</v>
      </c>
      <c r="P564" s="51"/>
      <c r="Q564" s="51"/>
      <c r="R564" s="51"/>
      <c r="S564" s="51"/>
      <c r="T564" s="106" t="s">
        <v>744</v>
      </c>
    </row>
    <row r="565" spans="1:20" ht="29" hidden="1" x14ac:dyDescent="0.35">
      <c r="A565" s="52">
        <v>3</v>
      </c>
      <c r="B565" s="51">
        <v>4</v>
      </c>
      <c r="C565" s="99" t="s">
        <v>195</v>
      </c>
      <c r="D565" s="109" t="s">
        <v>406</v>
      </c>
      <c r="E565" s="105"/>
      <c r="F565" s="51"/>
      <c r="G565" s="51"/>
      <c r="H565" s="51"/>
      <c r="I565" s="51"/>
      <c r="J565" s="51"/>
      <c r="K565" s="51"/>
      <c r="L565" s="51"/>
      <c r="M565" s="51"/>
      <c r="N565" s="51"/>
      <c r="O565" s="51"/>
      <c r="P565" s="51"/>
      <c r="Q565" s="51"/>
      <c r="R565" s="51"/>
      <c r="S565" s="51"/>
      <c r="T565" s="106"/>
    </row>
    <row r="566" spans="1:20" ht="29" x14ac:dyDescent="0.35">
      <c r="A566" s="52">
        <v>3</v>
      </c>
      <c r="B566" s="51">
        <v>4</v>
      </c>
      <c r="C566" s="99" t="s">
        <v>195</v>
      </c>
      <c r="D566" s="109" t="s">
        <v>407</v>
      </c>
      <c r="E566" s="105"/>
      <c r="F566" s="51"/>
      <c r="G566" s="51"/>
      <c r="H566" s="51" t="s">
        <v>744</v>
      </c>
      <c r="I566" s="51"/>
      <c r="J566" s="51" t="s">
        <v>744</v>
      </c>
      <c r="K566" s="51"/>
      <c r="L566" s="51" t="s">
        <v>744</v>
      </c>
      <c r="M566" s="51"/>
      <c r="N566" s="51"/>
      <c r="O566" s="51"/>
      <c r="P566" s="51"/>
      <c r="Q566" s="51"/>
      <c r="R566" s="51" t="s">
        <v>744</v>
      </c>
      <c r="S566" s="51"/>
      <c r="T566" s="106"/>
    </row>
    <row r="567" spans="1:20" ht="29" hidden="1" x14ac:dyDescent="0.35">
      <c r="A567" s="52">
        <v>3</v>
      </c>
      <c r="B567" s="51">
        <v>4</v>
      </c>
      <c r="C567" s="99" t="s">
        <v>195</v>
      </c>
      <c r="D567" s="109" t="s">
        <v>408</v>
      </c>
      <c r="E567" s="105"/>
      <c r="F567" s="51"/>
      <c r="G567" s="51"/>
      <c r="H567" s="51"/>
      <c r="I567" s="51"/>
      <c r="J567" s="51"/>
      <c r="K567" s="51"/>
      <c r="L567" s="51" t="s">
        <v>744</v>
      </c>
      <c r="M567" s="51"/>
      <c r="N567" s="51"/>
      <c r="O567" s="51"/>
      <c r="P567" s="51" t="s">
        <v>744</v>
      </c>
      <c r="Q567" s="51"/>
      <c r="R567" s="51"/>
      <c r="S567" s="51"/>
      <c r="T567" s="106"/>
    </row>
    <row r="568" spans="1:20" ht="43.5" x14ac:dyDescent="0.35">
      <c r="A568" s="52">
        <v>3</v>
      </c>
      <c r="B568" s="51">
        <v>4</v>
      </c>
      <c r="C568" s="99" t="s">
        <v>195</v>
      </c>
      <c r="D568" s="109" t="s">
        <v>409</v>
      </c>
      <c r="E568" s="105" t="s">
        <v>744</v>
      </c>
      <c r="F568" s="51"/>
      <c r="G568" s="51"/>
      <c r="H568" s="51"/>
      <c r="I568" s="51"/>
      <c r="J568" s="51" t="s">
        <v>744</v>
      </c>
      <c r="K568" s="51"/>
      <c r="L568" s="51" t="s">
        <v>744</v>
      </c>
      <c r="M568" s="51"/>
      <c r="N568" s="51"/>
      <c r="O568" s="51"/>
      <c r="P568" s="51" t="s">
        <v>744</v>
      </c>
      <c r="Q568" s="51"/>
      <c r="R568" s="51" t="s">
        <v>744</v>
      </c>
      <c r="S568" s="51" t="s">
        <v>744</v>
      </c>
      <c r="T568" s="106"/>
    </row>
    <row r="569" spans="1:20" ht="29" hidden="1" x14ac:dyDescent="0.35">
      <c r="A569" s="52">
        <v>3</v>
      </c>
      <c r="B569" s="51">
        <v>4</v>
      </c>
      <c r="C569" s="99" t="s">
        <v>195</v>
      </c>
      <c r="D569" s="109" t="s">
        <v>410</v>
      </c>
      <c r="E569" s="105"/>
      <c r="F569" s="51"/>
      <c r="G569" s="51"/>
      <c r="H569" s="51" t="s">
        <v>744</v>
      </c>
      <c r="I569" s="51"/>
      <c r="J569" s="51"/>
      <c r="K569" s="51"/>
      <c r="L569" s="51"/>
      <c r="M569" s="51"/>
      <c r="N569" s="51"/>
      <c r="O569" s="51" t="s">
        <v>744</v>
      </c>
      <c r="P569" s="51"/>
      <c r="Q569" s="51"/>
      <c r="R569" s="51"/>
      <c r="S569" s="51"/>
      <c r="T569" s="106"/>
    </row>
    <row r="570" spans="1:20" ht="29" x14ac:dyDescent="0.35">
      <c r="A570" s="52">
        <v>3</v>
      </c>
      <c r="B570" s="51">
        <v>4</v>
      </c>
      <c r="C570" s="99" t="s">
        <v>196</v>
      </c>
      <c r="D570" s="109" t="s">
        <v>411</v>
      </c>
      <c r="E570" s="105"/>
      <c r="F570" s="51"/>
      <c r="G570" s="51"/>
      <c r="H570" s="51"/>
      <c r="I570" s="51"/>
      <c r="J570" s="51"/>
      <c r="K570" s="51"/>
      <c r="L570" s="51"/>
      <c r="M570" s="51"/>
      <c r="N570" s="51"/>
      <c r="O570" s="51"/>
      <c r="P570" s="51"/>
      <c r="Q570" s="51"/>
      <c r="R570" s="51" t="s">
        <v>744</v>
      </c>
      <c r="S570" s="51"/>
      <c r="T570" s="106" t="s">
        <v>744</v>
      </c>
    </row>
    <row r="571" spans="1:20" ht="29" hidden="1" x14ac:dyDescent="0.35">
      <c r="A571" s="52">
        <v>3</v>
      </c>
      <c r="B571" s="51">
        <v>4</v>
      </c>
      <c r="C571" s="99" t="s">
        <v>196</v>
      </c>
      <c r="D571" s="109" t="s">
        <v>412</v>
      </c>
      <c r="E571" s="105"/>
      <c r="F571" s="51"/>
      <c r="G571" s="51"/>
      <c r="H571" s="51"/>
      <c r="I571" s="51"/>
      <c r="J571" s="51" t="s">
        <v>744</v>
      </c>
      <c r="K571" s="51"/>
      <c r="L571" s="51" t="s">
        <v>744</v>
      </c>
      <c r="M571" s="51"/>
      <c r="N571" s="51"/>
      <c r="O571" s="51"/>
      <c r="P571" s="51"/>
      <c r="Q571" s="51"/>
      <c r="R571" s="51"/>
      <c r="S571" s="51"/>
      <c r="T571" s="106"/>
    </row>
    <row r="572" spans="1:20" ht="29" hidden="1" x14ac:dyDescent="0.35">
      <c r="A572" s="52">
        <v>3</v>
      </c>
      <c r="B572" s="51">
        <v>4</v>
      </c>
      <c r="C572" s="99" t="s">
        <v>196</v>
      </c>
      <c r="D572" s="109" t="s">
        <v>413</v>
      </c>
      <c r="E572" s="105"/>
      <c r="F572" s="51"/>
      <c r="G572" s="51"/>
      <c r="H572" s="51" t="s">
        <v>744</v>
      </c>
      <c r="I572" s="51"/>
      <c r="J572" s="51" t="s">
        <v>744</v>
      </c>
      <c r="K572" s="51"/>
      <c r="L572" s="51"/>
      <c r="M572" s="51"/>
      <c r="N572" s="51"/>
      <c r="O572" s="51"/>
      <c r="P572" s="51"/>
      <c r="Q572" s="51"/>
      <c r="R572" s="51"/>
      <c r="S572" s="51"/>
      <c r="T572" s="106"/>
    </row>
    <row r="573" spans="1:20" ht="43.5" x14ac:dyDescent="0.35">
      <c r="A573" s="52">
        <v>3</v>
      </c>
      <c r="B573" s="51">
        <v>4</v>
      </c>
      <c r="C573" s="99" t="s">
        <v>196</v>
      </c>
      <c r="D573" s="109" t="s">
        <v>414</v>
      </c>
      <c r="E573" s="105"/>
      <c r="F573" s="51"/>
      <c r="G573" s="51"/>
      <c r="H573" s="51" t="s">
        <v>744</v>
      </c>
      <c r="I573" s="51"/>
      <c r="J573" s="51" t="s">
        <v>744</v>
      </c>
      <c r="K573" s="51"/>
      <c r="L573" s="51" t="s">
        <v>744</v>
      </c>
      <c r="M573" s="51"/>
      <c r="N573" s="51"/>
      <c r="O573" s="51" t="s">
        <v>744</v>
      </c>
      <c r="P573" s="51"/>
      <c r="Q573" s="51"/>
      <c r="R573" s="51" t="s">
        <v>744</v>
      </c>
      <c r="S573" s="51"/>
      <c r="T573" s="106"/>
    </row>
    <row r="574" spans="1:20" ht="29" hidden="1" x14ac:dyDescent="0.35">
      <c r="A574" s="52">
        <v>3</v>
      </c>
      <c r="B574" s="51">
        <v>4</v>
      </c>
      <c r="C574" s="99" t="s">
        <v>196</v>
      </c>
      <c r="D574" s="109" t="s">
        <v>415</v>
      </c>
      <c r="E574" s="105"/>
      <c r="F574" s="51"/>
      <c r="G574" s="51"/>
      <c r="H574" s="51" t="s">
        <v>744</v>
      </c>
      <c r="I574" s="51"/>
      <c r="J574" s="51"/>
      <c r="K574" s="51"/>
      <c r="L574" s="51" t="s">
        <v>744</v>
      </c>
      <c r="M574" s="51"/>
      <c r="N574" s="51"/>
      <c r="O574" s="51"/>
      <c r="P574" s="51"/>
      <c r="Q574" s="51"/>
      <c r="R574" s="51"/>
      <c r="S574" s="51"/>
      <c r="T574" s="106"/>
    </row>
    <row r="575" spans="1:20" ht="29" hidden="1" x14ac:dyDescent="0.35">
      <c r="A575" s="52">
        <v>3</v>
      </c>
      <c r="B575" s="51">
        <v>4</v>
      </c>
      <c r="C575" s="99" t="s">
        <v>196</v>
      </c>
      <c r="D575" s="109" t="s">
        <v>416</v>
      </c>
      <c r="E575" s="105"/>
      <c r="F575" s="51"/>
      <c r="G575" s="51"/>
      <c r="H575" s="51"/>
      <c r="I575" s="51"/>
      <c r="J575" s="51"/>
      <c r="K575" s="51"/>
      <c r="L575" s="51"/>
      <c r="M575" s="51"/>
      <c r="N575" s="51"/>
      <c r="O575" s="51" t="s">
        <v>744</v>
      </c>
      <c r="P575" s="51" t="s">
        <v>744</v>
      </c>
      <c r="Q575" s="51"/>
      <c r="R575" s="51"/>
      <c r="S575" s="51"/>
      <c r="T575" s="106"/>
    </row>
    <row r="576" spans="1:20" ht="29" x14ac:dyDescent="0.35">
      <c r="A576" s="52">
        <v>3</v>
      </c>
      <c r="B576" s="51">
        <v>4</v>
      </c>
      <c r="C576" s="99" t="s">
        <v>196</v>
      </c>
      <c r="D576" s="109" t="s">
        <v>417</v>
      </c>
      <c r="E576" s="105"/>
      <c r="F576" s="51"/>
      <c r="G576" s="51"/>
      <c r="H576" s="51" t="s">
        <v>744</v>
      </c>
      <c r="I576" s="51"/>
      <c r="J576" s="51"/>
      <c r="K576" s="51"/>
      <c r="L576" s="51"/>
      <c r="M576" s="51"/>
      <c r="N576" s="51"/>
      <c r="O576" s="51" t="s">
        <v>744</v>
      </c>
      <c r="P576" s="51"/>
      <c r="Q576" s="51"/>
      <c r="R576" s="51" t="s">
        <v>744</v>
      </c>
      <c r="S576" s="51"/>
      <c r="T576" s="106"/>
    </row>
    <row r="577" spans="1:20" ht="29" hidden="1" x14ac:dyDescent="0.35">
      <c r="A577" s="52">
        <v>3</v>
      </c>
      <c r="B577" s="51">
        <v>4</v>
      </c>
      <c r="C577" s="99" t="s">
        <v>197</v>
      </c>
      <c r="D577" s="109" t="s">
        <v>418</v>
      </c>
      <c r="E577" s="105" t="s">
        <v>744</v>
      </c>
      <c r="F577" s="51"/>
      <c r="G577" s="51"/>
      <c r="H577" s="51"/>
      <c r="I577" s="51"/>
      <c r="J577" s="51"/>
      <c r="K577" s="51"/>
      <c r="L577" s="51" t="s">
        <v>744</v>
      </c>
      <c r="M577" s="51"/>
      <c r="N577" s="51"/>
      <c r="O577" s="51"/>
      <c r="P577" s="51" t="s">
        <v>744</v>
      </c>
      <c r="Q577" s="51"/>
      <c r="R577" s="51"/>
      <c r="S577" s="51"/>
      <c r="T577" s="106"/>
    </row>
    <row r="578" spans="1:20" ht="29" hidden="1" x14ac:dyDescent="0.35">
      <c r="A578" s="52">
        <v>3</v>
      </c>
      <c r="B578" s="51">
        <v>4</v>
      </c>
      <c r="C578" s="99" t="s">
        <v>197</v>
      </c>
      <c r="D578" s="109" t="s">
        <v>419</v>
      </c>
      <c r="E578" s="105"/>
      <c r="F578" s="51"/>
      <c r="G578" s="51"/>
      <c r="H578" s="51"/>
      <c r="I578" s="51"/>
      <c r="J578" s="51" t="s">
        <v>744</v>
      </c>
      <c r="K578" s="51"/>
      <c r="L578" s="51" t="s">
        <v>744</v>
      </c>
      <c r="M578" s="51"/>
      <c r="N578" s="51"/>
      <c r="O578" s="51"/>
      <c r="P578" s="51"/>
      <c r="Q578" s="51"/>
      <c r="R578" s="51"/>
      <c r="S578" s="51"/>
      <c r="T578" s="106"/>
    </row>
    <row r="579" spans="1:20" ht="29" hidden="1" x14ac:dyDescent="0.35">
      <c r="A579" s="52">
        <v>3</v>
      </c>
      <c r="B579" s="51">
        <v>4</v>
      </c>
      <c r="C579" s="99" t="s">
        <v>197</v>
      </c>
      <c r="D579" s="109" t="s">
        <v>420</v>
      </c>
      <c r="E579" s="105" t="s">
        <v>744</v>
      </c>
      <c r="F579" s="51"/>
      <c r="G579" s="51"/>
      <c r="H579" s="51"/>
      <c r="I579" s="51"/>
      <c r="J579" s="51"/>
      <c r="K579" s="51"/>
      <c r="L579" s="51" t="s">
        <v>744</v>
      </c>
      <c r="M579" s="51"/>
      <c r="N579" s="51"/>
      <c r="O579" s="51"/>
      <c r="P579" s="51"/>
      <c r="Q579" s="51"/>
      <c r="R579" s="51"/>
      <c r="S579" s="51"/>
      <c r="T579" s="106"/>
    </row>
    <row r="580" spans="1:20" ht="29" hidden="1" x14ac:dyDescent="0.35">
      <c r="A580" s="52">
        <v>3</v>
      </c>
      <c r="B580" s="51">
        <v>4</v>
      </c>
      <c r="C580" s="99" t="s">
        <v>197</v>
      </c>
      <c r="D580" s="109" t="s">
        <v>421</v>
      </c>
      <c r="E580" s="105"/>
      <c r="F580" s="51"/>
      <c r="G580" s="51"/>
      <c r="H580" s="51" t="s">
        <v>744</v>
      </c>
      <c r="I580" s="51"/>
      <c r="J580" s="51"/>
      <c r="K580" s="51"/>
      <c r="L580" s="51"/>
      <c r="M580" s="51"/>
      <c r="N580" s="51"/>
      <c r="O580" s="51" t="s">
        <v>744</v>
      </c>
      <c r="P580" s="51"/>
      <c r="Q580" s="51"/>
      <c r="R580" s="51"/>
      <c r="S580" s="51"/>
      <c r="T580" s="106"/>
    </row>
    <row r="581" spans="1:20" ht="29" hidden="1" x14ac:dyDescent="0.35">
      <c r="A581" s="52">
        <v>3</v>
      </c>
      <c r="B581" s="51">
        <v>4</v>
      </c>
      <c r="C581" s="99" t="s">
        <v>197</v>
      </c>
      <c r="D581" s="109" t="s">
        <v>422</v>
      </c>
      <c r="E581" s="105"/>
      <c r="F581" s="51"/>
      <c r="G581" s="51"/>
      <c r="H581" s="51"/>
      <c r="I581" s="51"/>
      <c r="J581" s="51"/>
      <c r="K581" s="51"/>
      <c r="L581" s="51" t="s">
        <v>744</v>
      </c>
      <c r="M581" s="51"/>
      <c r="N581" s="51"/>
      <c r="O581" s="51"/>
      <c r="P581" s="51"/>
      <c r="Q581" s="51"/>
      <c r="R581" s="51"/>
      <c r="S581" s="51"/>
      <c r="T581" s="106"/>
    </row>
    <row r="582" spans="1:20" ht="29" hidden="1" x14ac:dyDescent="0.35">
      <c r="A582" s="52">
        <v>3</v>
      </c>
      <c r="B582" s="51">
        <v>4</v>
      </c>
      <c r="C582" s="99" t="s">
        <v>197</v>
      </c>
      <c r="D582" s="109" t="s">
        <v>423</v>
      </c>
      <c r="E582" s="105"/>
      <c r="F582" s="51"/>
      <c r="G582" s="51"/>
      <c r="H582" s="51"/>
      <c r="I582" s="51"/>
      <c r="J582" s="51"/>
      <c r="K582" s="51"/>
      <c r="L582" s="51" t="s">
        <v>744</v>
      </c>
      <c r="M582" s="51" t="s">
        <v>744</v>
      </c>
      <c r="N582" s="51"/>
      <c r="O582" s="51"/>
      <c r="P582" s="51"/>
      <c r="Q582" s="51"/>
      <c r="R582" s="51"/>
      <c r="S582" s="51"/>
      <c r="T582" s="106"/>
    </row>
    <row r="583" spans="1:20" ht="29" hidden="1" x14ac:dyDescent="0.35">
      <c r="A583" s="52">
        <v>3</v>
      </c>
      <c r="B583" s="51">
        <v>4</v>
      </c>
      <c r="C583" s="99" t="s">
        <v>197</v>
      </c>
      <c r="D583" s="109" t="s">
        <v>424</v>
      </c>
      <c r="E583" s="105"/>
      <c r="F583" s="51"/>
      <c r="G583" s="51"/>
      <c r="H583" s="51"/>
      <c r="I583" s="51"/>
      <c r="J583" s="51"/>
      <c r="K583" s="51"/>
      <c r="L583" s="51"/>
      <c r="M583" s="51"/>
      <c r="N583" s="51"/>
      <c r="O583" s="51"/>
      <c r="P583" s="51"/>
      <c r="Q583" s="51"/>
      <c r="R583" s="51"/>
      <c r="S583" s="51"/>
      <c r="T583" s="106"/>
    </row>
    <row r="584" spans="1:20" ht="43.5" hidden="1" x14ac:dyDescent="0.35">
      <c r="A584" s="52">
        <v>3</v>
      </c>
      <c r="B584" s="51">
        <v>4</v>
      </c>
      <c r="C584" s="99" t="s">
        <v>45</v>
      </c>
      <c r="D584" s="109" t="s">
        <v>425</v>
      </c>
      <c r="E584" s="105" t="s">
        <v>745</v>
      </c>
      <c r="F584" s="51"/>
      <c r="G584" s="51"/>
      <c r="H584" s="51"/>
      <c r="I584" s="51"/>
      <c r="J584" s="51"/>
      <c r="K584" s="51"/>
      <c r="L584" s="51"/>
      <c r="M584" s="51"/>
      <c r="N584" s="51"/>
      <c r="O584" s="51"/>
      <c r="P584" s="51" t="s">
        <v>744</v>
      </c>
      <c r="Q584" s="51"/>
      <c r="R584" s="51"/>
      <c r="S584" s="51"/>
      <c r="T584" s="106"/>
    </row>
    <row r="585" spans="1:20" hidden="1" x14ac:dyDescent="0.35">
      <c r="A585" s="52">
        <v>3</v>
      </c>
      <c r="B585" s="51">
        <v>4</v>
      </c>
      <c r="C585" s="99" t="s">
        <v>45</v>
      </c>
      <c r="D585" s="109" t="s">
        <v>426</v>
      </c>
      <c r="E585" s="105" t="s">
        <v>745</v>
      </c>
      <c r="F585" s="51"/>
      <c r="G585" s="51"/>
      <c r="H585" s="51"/>
      <c r="I585" s="51"/>
      <c r="J585" s="51"/>
      <c r="K585" s="51"/>
      <c r="L585" s="51" t="s">
        <v>744</v>
      </c>
      <c r="M585" s="51"/>
      <c r="N585" s="51"/>
      <c r="O585" s="51"/>
      <c r="P585" s="51"/>
      <c r="Q585" s="51"/>
      <c r="R585" s="51"/>
      <c r="S585" s="51"/>
      <c r="T585" s="106"/>
    </row>
    <row r="586" spans="1:20" hidden="1" x14ac:dyDescent="0.35">
      <c r="A586" s="52">
        <v>3</v>
      </c>
      <c r="B586" s="51">
        <v>4</v>
      </c>
      <c r="C586" s="99" t="s">
        <v>45</v>
      </c>
      <c r="D586" s="109" t="s">
        <v>427</v>
      </c>
      <c r="E586" s="105" t="s">
        <v>745</v>
      </c>
      <c r="F586" s="51"/>
      <c r="G586" s="51"/>
      <c r="H586" s="51"/>
      <c r="I586" s="51"/>
      <c r="J586" s="51" t="s">
        <v>744</v>
      </c>
      <c r="K586" s="51"/>
      <c r="L586" s="51"/>
      <c r="M586" s="51"/>
      <c r="N586" s="51"/>
      <c r="O586" s="51"/>
      <c r="P586" s="51"/>
      <c r="Q586" s="51" t="s">
        <v>744</v>
      </c>
      <c r="R586" s="51"/>
      <c r="S586" s="51"/>
      <c r="T586" s="106"/>
    </row>
    <row r="587" spans="1:20" ht="29" hidden="1" x14ac:dyDescent="0.35">
      <c r="A587" s="52">
        <v>3</v>
      </c>
      <c r="B587" s="51">
        <v>4</v>
      </c>
      <c r="C587" s="99" t="s">
        <v>45</v>
      </c>
      <c r="D587" s="109" t="s">
        <v>428</v>
      </c>
      <c r="E587" s="105" t="s">
        <v>745</v>
      </c>
      <c r="F587" s="51"/>
      <c r="G587" s="51"/>
      <c r="H587" s="51"/>
      <c r="I587" s="51"/>
      <c r="J587" s="51" t="s">
        <v>744</v>
      </c>
      <c r="K587" s="51"/>
      <c r="L587" s="51"/>
      <c r="M587" s="51"/>
      <c r="N587" s="51"/>
      <c r="O587" s="51"/>
      <c r="P587" s="51"/>
      <c r="Q587" s="51"/>
      <c r="R587" s="51"/>
      <c r="S587" s="51"/>
      <c r="T587" s="106"/>
    </row>
    <row r="588" spans="1:20" hidden="1" x14ac:dyDescent="0.35">
      <c r="A588" s="52">
        <v>3</v>
      </c>
      <c r="B588" s="51">
        <v>4</v>
      </c>
      <c r="C588" s="99" t="s">
        <v>45</v>
      </c>
      <c r="D588" s="109" t="s">
        <v>429</v>
      </c>
      <c r="E588" s="105" t="s">
        <v>745</v>
      </c>
      <c r="F588" s="51"/>
      <c r="G588" s="51"/>
      <c r="H588" s="51"/>
      <c r="I588" s="51"/>
      <c r="J588" s="51"/>
      <c r="K588" s="51"/>
      <c r="L588" s="51"/>
      <c r="M588" s="51"/>
      <c r="N588" s="51"/>
      <c r="O588" s="51"/>
      <c r="P588" s="51"/>
      <c r="Q588" s="51" t="s">
        <v>744</v>
      </c>
      <c r="R588" s="51"/>
      <c r="S588" s="51"/>
      <c r="T588" s="106"/>
    </row>
    <row r="589" spans="1:20" ht="43.5" hidden="1" x14ac:dyDescent="0.35">
      <c r="A589" s="52">
        <v>3</v>
      </c>
      <c r="B589" s="51">
        <v>4</v>
      </c>
      <c r="C589" s="99" t="s">
        <v>45</v>
      </c>
      <c r="D589" s="109" t="s">
        <v>430</v>
      </c>
      <c r="E589" s="105" t="s">
        <v>745</v>
      </c>
      <c r="F589" s="51"/>
      <c r="G589" s="51"/>
      <c r="H589" s="51"/>
      <c r="I589" s="51"/>
      <c r="J589" s="51"/>
      <c r="K589" s="51" t="s">
        <v>744</v>
      </c>
      <c r="L589" s="51" t="s">
        <v>744</v>
      </c>
      <c r="M589" s="51"/>
      <c r="N589" s="51"/>
      <c r="O589" s="51"/>
      <c r="P589" s="51"/>
      <c r="Q589" s="51"/>
      <c r="R589" s="51"/>
      <c r="S589" s="51"/>
      <c r="T589" s="106"/>
    </row>
    <row r="590" spans="1:20" ht="43.5" hidden="1" x14ac:dyDescent="0.35">
      <c r="A590" s="52">
        <v>3</v>
      </c>
      <c r="B590" s="51">
        <v>4</v>
      </c>
      <c r="C590" s="99" t="s">
        <v>45</v>
      </c>
      <c r="D590" s="109" t="s">
        <v>431</v>
      </c>
      <c r="E590" s="105" t="s">
        <v>745</v>
      </c>
      <c r="F590" s="51"/>
      <c r="G590" s="51"/>
      <c r="H590" s="51"/>
      <c r="I590" s="51" t="s">
        <v>744</v>
      </c>
      <c r="J590" s="51"/>
      <c r="K590" s="51"/>
      <c r="L590" s="51"/>
      <c r="M590" s="51"/>
      <c r="N590" s="51"/>
      <c r="O590" s="51"/>
      <c r="P590" s="51" t="s">
        <v>744</v>
      </c>
      <c r="Q590" s="51"/>
      <c r="R590" s="51"/>
      <c r="S590" s="51"/>
      <c r="T590" s="106"/>
    </row>
    <row r="591" spans="1:20" hidden="1" x14ac:dyDescent="0.35">
      <c r="A591" s="52">
        <v>3</v>
      </c>
      <c r="B591" s="51">
        <v>4</v>
      </c>
      <c r="C591" s="99" t="s">
        <v>45</v>
      </c>
      <c r="D591" s="109" t="s">
        <v>432</v>
      </c>
      <c r="E591" s="105" t="s">
        <v>745</v>
      </c>
      <c r="F591" s="51"/>
      <c r="G591" s="51"/>
      <c r="H591" s="51"/>
      <c r="I591" s="51" t="s">
        <v>744</v>
      </c>
      <c r="J591" s="51"/>
      <c r="K591" s="51"/>
      <c r="L591" s="51"/>
      <c r="M591" s="51"/>
      <c r="N591" s="51"/>
      <c r="O591" s="51"/>
      <c r="P591" s="51" t="s">
        <v>744</v>
      </c>
      <c r="Q591" s="51"/>
      <c r="R591" s="51"/>
      <c r="S591" s="51"/>
      <c r="T591" s="106"/>
    </row>
    <row r="592" spans="1:20" hidden="1" x14ac:dyDescent="0.35">
      <c r="A592" s="52">
        <v>3</v>
      </c>
      <c r="B592" s="51">
        <v>4</v>
      </c>
      <c r="C592" s="99" t="s">
        <v>64</v>
      </c>
      <c r="D592" s="109" t="s">
        <v>433</v>
      </c>
      <c r="E592" s="105"/>
      <c r="F592" s="51" t="s">
        <v>745</v>
      </c>
      <c r="G592" s="51" t="s">
        <v>744</v>
      </c>
      <c r="H592" s="51"/>
      <c r="I592" s="51"/>
      <c r="J592" s="51"/>
      <c r="K592" s="51"/>
      <c r="L592" s="51"/>
      <c r="M592" s="51"/>
      <c r="N592" s="51"/>
      <c r="O592" s="51"/>
      <c r="P592" s="51"/>
      <c r="Q592" s="51"/>
      <c r="R592" s="51"/>
      <c r="S592" s="51"/>
      <c r="T592" s="106"/>
    </row>
    <row r="593" spans="1:20" hidden="1" x14ac:dyDescent="0.35">
      <c r="A593" s="52">
        <v>3</v>
      </c>
      <c r="B593" s="51">
        <v>4</v>
      </c>
      <c r="C593" s="99" t="s">
        <v>64</v>
      </c>
      <c r="D593" s="109" t="s">
        <v>184</v>
      </c>
      <c r="E593" s="105"/>
      <c r="F593" s="51" t="s">
        <v>745</v>
      </c>
      <c r="G593" s="51"/>
      <c r="H593" s="51"/>
      <c r="I593" s="51"/>
      <c r="J593" s="51"/>
      <c r="K593" s="51"/>
      <c r="L593" s="51"/>
      <c r="M593" s="51"/>
      <c r="N593" s="51"/>
      <c r="O593" s="51"/>
      <c r="P593" s="51"/>
      <c r="Q593" s="51"/>
      <c r="R593" s="51"/>
      <c r="S593" s="51"/>
      <c r="T593" s="106"/>
    </row>
    <row r="594" spans="1:20" hidden="1" x14ac:dyDescent="0.35">
      <c r="A594" s="52">
        <v>3</v>
      </c>
      <c r="B594" s="51">
        <v>4</v>
      </c>
      <c r="C594" s="99" t="s">
        <v>64</v>
      </c>
      <c r="D594" s="109" t="s">
        <v>434</v>
      </c>
      <c r="E594" s="105"/>
      <c r="F594" s="51" t="s">
        <v>745</v>
      </c>
      <c r="G594" s="51" t="s">
        <v>744</v>
      </c>
      <c r="H594" s="51"/>
      <c r="I594" s="51"/>
      <c r="J594" s="51"/>
      <c r="K594" s="51"/>
      <c r="L594" s="51"/>
      <c r="M594" s="51"/>
      <c r="N594" s="51"/>
      <c r="O594" s="51"/>
      <c r="P594" s="51"/>
      <c r="Q594" s="51"/>
      <c r="R594" s="51"/>
      <c r="S594" s="51" t="s">
        <v>744</v>
      </c>
      <c r="T594" s="106"/>
    </row>
    <row r="595" spans="1:20" ht="29" hidden="1" x14ac:dyDescent="0.35">
      <c r="A595" s="52">
        <v>3</v>
      </c>
      <c r="B595" s="51">
        <v>4</v>
      </c>
      <c r="C595" s="99" t="s">
        <v>64</v>
      </c>
      <c r="D595" s="109" t="s">
        <v>435</v>
      </c>
      <c r="E595" s="105"/>
      <c r="F595" s="51" t="s">
        <v>745</v>
      </c>
      <c r="G595" s="51" t="s">
        <v>744</v>
      </c>
      <c r="H595" s="51"/>
      <c r="I595" s="51"/>
      <c r="J595" s="51"/>
      <c r="K595" s="51"/>
      <c r="L595" s="51"/>
      <c r="M595" s="51"/>
      <c r="N595" s="51"/>
      <c r="O595" s="51"/>
      <c r="P595" s="51"/>
      <c r="Q595" s="51"/>
      <c r="R595" s="51"/>
      <c r="S595" s="51" t="s">
        <v>744</v>
      </c>
      <c r="T595" s="106"/>
    </row>
    <row r="596" spans="1:20" hidden="1" x14ac:dyDescent="0.35">
      <c r="A596" s="52">
        <v>3</v>
      </c>
      <c r="B596" s="51">
        <v>4</v>
      </c>
      <c r="C596" s="99" t="s">
        <v>64</v>
      </c>
      <c r="D596" s="109" t="s">
        <v>436</v>
      </c>
      <c r="E596" s="105"/>
      <c r="F596" s="51" t="s">
        <v>745</v>
      </c>
      <c r="G596" s="51"/>
      <c r="H596" s="51"/>
      <c r="I596" s="51"/>
      <c r="J596" s="51"/>
      <c r="K596" s="51"/>
      <c r="L596" s="51"/>
      <c r="M596" s="51"/>
      <c r="N596" s="51"/>
      <c r="O596" s="51"/>
      <c r="P596" s="51"/>
      <c r="Q596" s="51"/>
      <c r="R596" s="51"/>
      <c r="S596" s="51"/>
      <c r="T596" s="106"/>
    </row>
    <row r="597" spans="1:20" ht="29" x14ac:dyDescent="0.35">
      <c r="A597" s="52">
        <v>3</v>
      </c>
      <c r="B597" s="51">
        <v>4</v>
      </c>
      <c r="C597" s="99" t="s">
        <v>67</v>
      </c>
      <c r="D597" s="109" t="s">
        <v>437</v>
      </c>
      <c r="E597" s="105" t="s">
        <v>744</v>
      </c>
      <c r="F597" s="51"/>
      <c r="G597" s="51"/>
      <c r="H597" s="51"/>
      <c r="I597" s="51"/>
      <c r="J597" s="51"/>
      <c r="K597" s="51"/>
      <c r="L597" s="51" t="s">
        <v>744</v>
      </c>
      <c r="M597" s="51"/>
      <c r="N597" s="51"/>
      <c r="O597" s="51"/>
      <c r="P597" s="51"/>
      <c r="Q597" s="51"/>
      <c r="R597" s="51" t="s">
        <v>744</v>
      </c>
      <c r="S597" s="51"/>
      <c r="T597" s="106"/>
    </row>
    <row r="598" spans="1:20" hidden="1" x14ac:dyDescent="0.35">
      <c r="A598" s="52">
        <v>3</v>
      </c>
      <c r="B598" s="51">
        <v>4</v>
      </c>
      <c r="C598" s="99" t="s">
        <v>67</v>
      </c>
      <c r="D598" s="109" t="s">
        <v>438</v>
      </c>
      <c r="E598" s="105" t="s">
        <v>744</v>
      </c>
      <c r="F598" s="51"/>
      <c r="G598" s="51"/>
      <c r="H598" s="51"/>
      <c r="I598" s="51"/>
      <c r="J598" s="51"/>
      <c r="K598" s="51"/>
      <c r="L598" s="51"/>
      <c r="M598" s="51"/>
      <c r="N598" s="51"/>
      <c r="O598" s="51"/>
      <c r="P598" s="51"/>
      <c r="Q598" s="51"/>
      <c r="R598" s="51"/>
      <c r="S598" s="51"/>
      <c r="T598" s="106"/>
    </row>
    <row r="599" spans="1:20" hidden="1" x14ac:dyDescent="0.35">
      <c r="A599" s="52">
        <v>3</v>
      </c>
      <c r="B599" s="51">
        <v>4</v>
      </c>
      <c r="C599" s="99" t="s">
        <v>67</v>
      </c>
      <c r="D599" s="109" t="s">
        <v>439</v>
      </c>
      <c r="E599" s="105" t="s">
        <v>744</v>
      </c>
      <c r="F599" s="51"/>
      <c r="G599" s="51"/>
      <c r="H599" s="51"/>
      <c r="I599" s="51" t="s">
        <v>744</v>
      </c>
      <c r="J599" s="51"/>
      <c r="K599" s="51"/>
      <c r="L599" s="51"/>
      <c r="M599" s="51"/>
      <c r="N599" s="51"/>
      <c r="O599" s="51"/>
      <c r="P599" s="51"/>
      <c r="Q599" s="51"/>
      <c r="R599" s="51"/>
      <c r="S599" s="51"/>
      <c r="T599" s="106"/>
    </row>
    <row r="600" spans="1:20" hidden="1" x14ac:dyDescent="0.35">
      <c r="A600" s="52">
        <v>3</v>
      </c>
      <c r="B600" s="51">
        <v>4</v>
      </c>
      <c r="C600" s="99" t="s">
        <v>67</v>
      </c>
      <c r="D600" s="109" t="s">
        <v>440</v>
      </c>
      <c r="E600" s="105" t="s">
        <v>744</v>
      </c>
      <c r="F600" s="51"/>
      <c r="G600" s="51"/>
      <c r="H600" s="51"/>
      <c r="I600" s="51"/>
      <c r="J600" s="51"/>
      <c r="K600" s="51"/>
      <c r="L600" s="51"/>
      <c r="M600" s="51"/>
      <c r="N600" s="51"/>
      <c r="O600" s="51"/>
      <c r="P600" s="51"/>
      <c r="Q600" s="51"/>
      <c r="R600" s="51"/>
      <c r="S600" s="51"/>
      <c r="T600" s="106"/>
    </row>
    <row r="601" spans="1:20" hidden="1" x14ac:dyDescent="0.35">
      <c r="A601" s="52">
        <v>3</v>
      </c>
      <c r="B601" s="51">
        <v>5</v>
      </c>
      <c r="C601" s="99" t="s">
        <v>441</v>
      </c>
      <c r="D601" s="109" t="s">
        <v>444</v>
      </c>
      <c r="E601" s="105"/>
      <c r="F601" s="51"/>
      <c r="G601" s="51"/>
      <c r="H601" s="51"/>
      <c r="I601" s="51"/>
      <c r="J601" s="51" t="s">
        <v>744</v>
      </c>
      <c r="K601" s="51"/>
      <c r="L601" s="51" t="s">
        <v>744</v>
      </c>
      <c r="M601" s="51"/>
      <c r="N601" s="51" t="s">
        <v>744</v>
      </c>
      <c r="O601" s="51"/>
      <c r="P601" s="51"/>
      <c r="Q601" s="51"/>
      <c r="R601" s="51"/>
      <c r="S601" s="51"/>
      <c r="T601" s="106"/>
    </row>
    <row r="602" spans="1:20" hidden="1" x14ac:dyDescent="0.35">
      <c r="A602" s="52">
        <v>3</v>
      </c>
      <c r="B602" s="51">
        <v>5</v>
      </c>
      <c r="C602" s="99" t="s">
        <v>441</v>
      </c>
      <c r="D602" s="109" t="s">
        <v>445</v>
      </c>
      <c r="E602" s="105" t="s">
        <v>744</v>
      </c>
      <c r="F602" s="51"/>
      <c r="G602" s="51"/>
      <c r="H602" s="51"/>
      <c r="I602" s="51"/>
      <c r="J602" s="51" t="s">
        <v>744</v>
      </c>
      <c r="K602" s="51"/>
      <c r="L602" s="51"/>
      <c r="M602" s="51"/>
      <c r="N602" s="51"/>
      <c r="O602" s="51"/>
      <c r="P602" s="51" t="s">
        <v>744</v>
      </c>
      <c r="Q602" s="51" t="s">
        <v>744</v>
      </c>
      <c r="R602" s="51"/>
      <c r="S602" s="51"/>
      <c r="T602" s="106"/>
    </row>
    <row r="603" spans="1:20" hidden="1" x14ac:dyDescent="0.35">
      <c r="A603" s="52">
        <v>3</v>
      </c>
      <c r="B603" s="51">
        <v>5</v>
      </c>
      <c r="C603" s="99" t="s">
        <v>441</v>
      </c>
      <c r="D603" s="109" t="s">
        <v>446</v>
      </c>
      <c r="E603" s="105" t="s">
        <v>744</v>
      </c>
      <c r="F603" s="51"/>
      <c r="G603" s="51"/>
      <c r="H603" s="51"/>
      <c r="I603" s="51"/>
      <c r="J603" s="51" t="s">
        <v>744</v>
      </c>
      <c r="K603" s="51"/>
      <c r="L603" s="51" t="s">
        <v>744</v>
      </c>
      <c r="M603" s="51"/>
      <c r="N603" s="51"/>
      <c r="O603" s="51"/>
      <c r="P603" s="51"/>
      <c r="Q603" s="51"/>
      <c r="R603" s="51"/>
      <c r="S603" s="51"/>
      <c r="T603" s="106"/>
    </row>
    <row r="604" spans="1:20" ht="29" hidden="1" x14ac:dyDescent="0.35">
      <c r="A604" s="52">
        <v>3</v>
      </c>
      <c r="B604" s="51">
        <v>5</v>
      </c>
      <c r="C604" s="99" t="s">
        <v>441</v>
      </c>
      <c r="D604" s="109" t="s">
        <v>447</v>
      </c>
      <c r="E604" s="105"/>
      <c r="F604" s="51"/>
      <c r="G604" s="51"/>
      <c r="H604" s="51"/>
      <c r="I604" s="51"/>
      <c r="J604" s="51" t="s">
        <v>744</v>
      </c>
      <c r="K604" s="51"/>
      <c r="L604" s="51"/>
      <c r="M604" s="51"/>
      <c r="N604" s="51"/>
      <c r="O604" s="51"/>
      <c r="P604" s="51"/>
      <c r="Q604" s="51"/>
      <c r="R604" s="51"/>
      <c r="S604" s="51"/>
      <c r="T604" s="106"/>
    </row>
    <row r="605" spans="1:20" ht="29" hidden="1" x14ac:dyDescent="0.35">
      <c r="A605" s="52">
        <v>3</v>
      </c>
      <c r="B605" s="51">
        <v>5</v>
      </c>
      <c r="C605" s="99" t="s">
        <v>441</v>
      </c>
      <c r="D605" s="109" t="s">
        <v>448</v>
      </c>
      <c r="E605" s="105" t="s">
        <v>744</v>
      </c>
      <c r="F605" s="51"/>
      <c r="G605" s="51"/>
      <c r="H605" s="51"/>
      <c r="I605" s="51"/>
      <c r="J605" s="51"/>
      <c r="K605" s="51"/>
      <c r="L605" s="51" t="s">
        <v>744</v>
      </c>
      <c r="M605" s="51"/>
      <c r="N605" s="51" t="s">
        <v>744</v>
      </c>
      <c r="O605" s="51"/>
      <c r="P605" s="51"/>
      <c r="Q605" s="51"/>
      <c r="R605" s="51"/>
      <c r="S605" s="51"/>
      <c r="T605" s="106"/>
    </row>
    <row r="606" spans="1:20" x14ac:dyDescent="0.35">
      <c r="A606" s="52">
        <v>3</v>
      </c>
      <c r="B606" s="51">
        <v>5</v>
      </c>
      <c r="C606" s="99" t="s">
        <v>441</v>
      </c>
      <c r="D606" s="109" t="s">
        <v>449</v>
      </c>
      <c r="E606" s="105"/>
      <c r="F606" s="51"/>
      <c r="G606" s="51"/>
      <c r="H606" s="51"/>
      <c r="I606" s="51"/>
      <c r="J606" s="51"/>
      <c r="K606" s="51"/>
      <c r="L606" s="51"/>
      <c r="M606" s="51"/>
      <c r="N606" s="51"/>
      <c r="O606" s="51"/>
      <c r="P606" s="51"/>
      <c r="Q606" s="51"/>
      <c r="R606" s="51" t="s">
        <v>744</v>
      </c>
      <c r="S606" s="51"/>
      <c r="T606" s="106" t="s">
        <v>744</v>
      </c>
    </row>
    <row r="607" spans="1:20" ht="29" hidden="1" x14ac:dyDescent="0.35">
      <c r="A607" s="52">
        <v>3</v>
      </c>
      <c r="B607" s="51">
        <v>5</v>
      </c>
      <c r="C607" s="99" t="s">
        <v>441</v>
      </c>
      <c r="D607" s="109" t="s">
        <v>450</v>
      </c>
      <c r="E607" s="105" t="s">
        <v>744</v>
      </c>
      <c r="F607" s="51"/>
      <c r="G607" s="51"/>
      <c r="H607" s="51"/>
      <c r="I607" s="51"/>
      <c r="J607" s="51"/>
      <c r="K607" s="51"/>
      <c r="L607" s="51"/>
      <c r="M607" s="51"/>
      <c r="N607" s="51" t="s">
        <v>744</v>
      </c>
      <c r="O607" s="51" t="s">
        <v>744</v>
      </c>
      <c r="P607" s="51" t="s">
        <v>744</v>
      </c>
      <c r="Q607" s="51"/>
      <c r="R607" s="51"/>
      <c r="S607" s="51"/>
      <c r="T607" s="106"/>
    </row>
    <row r="608" spans="1:20" ht="29" hidden="1" x14ac:dyDescent="0.35">
      <c r="A608" s="52">
        <v>3</v>
      </c>
      <c r="B608" s="51">
        <v>5</v>
      </c>
      <c r="C608" s="99" t="s">
        <v>451</v>
      </c>
      <c r="D608" s="109" t="s">
        <v>452</v>
      </c>
      <c r="E608" s="105"/>
      <c r="F608" s="51"/>
      <c r="G608" s="51"/>
      <c r="H608" s="51"/>
      <c r="I608" s="51"/>
      <c r="J608" s="51"/>
      <c r="K608" s="51"/>
      <c r="L608" s="51"/>
      <c r="M608" s="51"/>
      <c r="N608" s="51"/>
      <c r="O608" s="51" t="s">
        <v>744</v>
      </c>
      <c r="P608" s="51"/>
      <c r="Q608" s="51"/>
      <c r="R608" s="51"/>
      <c r="S608" s="51"/>
      <c r="T608" s="106"/>
    </row>
    <row r="609" spans="1:20" ht="72.5" hidden="1" x14ac:dyDescent="0.35">
      <c r="A609" s="52">
        <v>3</v>
      </c>
      <c r="B609" s="51">
        <v>5</v>
      </c>
      <c r="C609" s="99" t="s">
        <v>451</v>
      </c>
      <c r="D609" s="109" t="s">
        <v>453</v>
      </c>
      <c r="E609" s="105" t="s">
        <v>744</v>
      </c>
      <c r="F609" s="51"/>
      <c r="G609" s="51"/>
      <c r="H609" s="51"/>
      <c r="I609" s="51"/>
      <c r="J609" s="51" t="s">
        <v>744</v>
      </c>
      <c r="K609" s="51"/>
      <c r="L609" s="51" t="s">
        <v>744</v>
      </c>
      <c r="M609" s="51"/>
      <c r="N609" s="51" t="s">
        <v>744</v>
      </c>
      <c r="O609" s="51"/>
      <c r="P609" s="51"/>
      <c r="Q609" s="51"/>
      <c r="R609" s="51"/>
      <c r="S609" s="51"/>
      <c r="T609" s="106"/>
    </row>
    <row r="610" spans="1:20" ht="29" x14ac:dyDescent="0.35">
      <c r="A610" s="52">
        <v>3</v>
      </c>
      <c r="B610" s="51">
        <v>5</v>
      </c>
      <c r="C610" s="99" t="s">
        <v>451</v>
      </c>
      <c r="D610" s="109" t="s">
        <v>454</v>
      </c>
      <c r="E610" s="105"/>
      <c r="F610" s="51"/>
      <c r="G610" s="51"/>
      <c r="H610" s="51"/>
      <c r="I610" s="51"/>
      <c r="J610" s="51" t="s">
        <v>744</v>
      </c>
      <c r="K610" s="51"/>
      <c r="L610" s="51" t="s">
        <v>744</v>
      </c>
      <c r="M610" s="51"/>
      <c r="N610" s="51"/>
      <c r="O610" s="51"/>
      <c r="P610" s="51" t="s">
        <v>744</v>
      </c>
      <c r="Q610" s="51"/>
      <c r="R610" s="51" t="s">
        <v>744</v>
      </c>
      <c r="S610" s="51"/>
      <c r="T610" s="106"/>
    </row>
    <row r="611" spans="1:20" ht="29" hidden="1" x14ac:dyDescent="0.35">
      <c r="A611" s="52">
        <v>3</v>
      </c>
      <c r="B611" s="51">
        <v>5</v>
      </c>
      <c r="C611" s="99" t="s">
        <v>451</v>
      </c>
      <c r="D611" s="109" t="s">
        <v>455</v>
      </c>
      <c r="E611" s="105"/>
      <c r="F611" s="51"/>
      <c r="G611" s="51"/>
      <c r="H611" s="51"/>
      <c r="I611" s="51"/>
      <c r="J611" s="51"/>
      <c r="K611" s="51"/>
      <c r="L611" s="51" t="s">
        <v>744</v>
      </c>
      <c r="M611" s="51"/>
      <c r="N611" s="51"/>
      <c r="O611" s="51"/>
      <c r="P611" s="51" t="s">
        <v>744</v>
      </c>
      <c r="Q611" s="51" t="s">
        <v>744</v>
      </c>
      <c r="R611" s="51"/>
      <c r="S611" s="51"/>
      <c r="T611" s="106"/>
    </row>
    <row r="612" spans="1:20" ht="29" hidden="1" x14ac:dyDescent="0.35">
      <c r="A612" s="52">
        <v>3</v>
      </c>
      <c r="B612" s="51">
        <v>5</v>
      </c>
      <c r="C612" s="99" t="s">
        <v>451</v>
      </c>
      <c r="D612" s="109" t="s">
        <v>456</v>
      </c>
      <c r="E612" s="105"/>
      <c r="F612" s="51"/>
      <c r="G612" s="51"/>
      <c r="H612" s="51" t="s">
        <v>744</v>
      </c>
      <c r="I612" s="51"/>
      <c r="J612" s="51"/>
      <c r="K612" s="51"/>
      <c r="L612" s="51" t="s">
        <v>744</v>
      </c>
      <c r="M612" s="51"/>
      <c r="N612" s="51"/>
      <c r="O612" s="51"/>
      <c r="P612" s="51"/>
      <c r="Q612" s="51"/>
      <c r="R612" s="51"/>
      <c r="S612" s="51"/>
      <c r="T612" s="106"/>
    </row>
    <row r="613" spans="1:20" ht="29" hidden="1" x14ac:dyDescent="0.35">
      <c r="A613" s="52">
        <v>3</v>
      </c>
      <c r="B613" s="51">
        <v>5</v>
      </c>
      <c r="C613" s="99" t="s">
        <v>451</v>
      </c>
      <c r="D613" s="109" t="s">
        <v>457</v>
      </c>
      <c r="E613" s="105"/>
      <c r="F613" s="51"/>
      <c r="G613" s="51"/>
      <c r="H613" s="51"/>
      <c r="I613" s="51"/>
      <c r="J613" s="51" t="s">
        <v>744</v>
      </c>
      <c r="K613" s="51"/>
      <c r="L613" s="51"/>
      <c r="M613" s="51"/>
      <c r="N613" s="51" t="s">
        <v>744</v>
      </c>
      <c r="O613" s="51" t="s">
        <v>744</v>
      </c>
      <c r="P613" s="51"/>
      <c r="Q613" s="51"/>
      <c r="R613" s="51"/>
      <c r="S613" s="51"/>
      <c r="T613" s="106"/>
    </row>
    <row r="614" spans="1:20" hidden="1" x14ac:dyDescent="0.35">
      <c r="A614" s="52">
        <v>3</v>
      </c>
      <c r="B614" s="51">
        <v>5</v>
      </c>
      <c r="C614" s="99" t="s">
        <v>238</v>
      </c>
      <c r="D614" s="109" t="s">
        <v>458</v>
      </c>
      <c r="E614" s="105"/>
      <c r="F614" s="51"/>
      <c r="G614" s="51"/>
      <c r="H614" s="51" t="s">
        <v>744</v>
      </c>
      <c r="I614" s="51"/>
      <c r="J614" s="51" t="s">
        <v>744</v>
      </c>
      <c r="K614" s="51"/>
      <c r="L614" s="51"/>
      <c r="M614" s="51"/>
      <c r="N614" s="51"/>
      <c r="O614" s="51"/>
      <c r="P614" s="51"/>
      <c r="Q614" s="51"/>
      <c r="R614" s="51"/>
      <c r="S614" s="51"/>
      <c r="T614" s="106"/>
    </row>
    <row r="615" spans="1:20" x14ac:dyDescent="0.35">
      <c r="A615" s="52">
        <v>3</v>
      </c>
      <c r="B615" s="51">
        <v>5</v>
      </c>
      <c r="C615" s="99" t="s">
        <v>238</v>
      </c>
      <c r="D615" s="109" t="s">
        <v>459</v>
      </c>
      <c r="E615" s="105" t="s">
        <v>744</v>
      </c>
      <c r="F615" s="51"/>
      <c r="G615" s="51"/>
      <c r="H615" s="51" t="s">
        <v>744</v>
      </c>
      <c r="I615" s="51"/>
      <c r="J615" s="51" t="s">
        <v>744</v>
      </c>
      <c r="K615" s="51"/>
      <c r="L615" s="51"/>
      <c r="M615" s="51"/>
      <c r="N615" s="51"/>
      <c r="O615" s="51"/>
      <c r="P615" s="51"/>
      <c r="Q615" s="51"/>
      <c r="R615" s="51" t="s">
        <v>744</v>
      </c>
      <c r="S615" s="51"/>
      <c r="T615" s="106"/>
    </row>
    <row r="616" spans="1:20" ht="29" hidden="1" x14ac:dyDescent="0.35">
      <c r="A616" s="52">
        <v>3</v>
      </c>
      <c r="B616" s="51">
        <v>5</v>
      </c>
      <c r="C616" s="99" t="s">
        <v>238</v>
      </c>
      <c r="D616" s="109" t="s">
        <v>460</v>
      </c>
      <c r="E616" s="105"/>
      <c r="F616" s="51"/>
      <c r="G616" s="51"/>
      <c r="H616" s="51" t="s">
        <v>744</v>
      </c>
      <c r="I616" s="51"/>
      <c r="J616" s="51" t="s">
        <v>744</v>
      </c>
      <c r="K616" s="51"/>
      <c r="L616" s="51"/>
      <c r="M616" s="51"/>
      <c r="N616" s="51"/>
      <c r="O616" s="51"/>
      <c r="P616" s="51"/>
      <c r="Q616" s="51"/>
      <c r="R616" s="51"/>
      <c r="S616" s="51"/>
      <c r="T616" s="106" t="s">
        <v>744</v>
      </c>
    </row>
    <row r="617" spans="1:20" hidden="1" x14ac:dyDescent="0.35">
      <c r="A617" s="52">
        <v>3</v>
      </c>
      <c r="B617" s="51">
        <v>5</v>
      </c>
      <c r="C617" s="99" t="s">
        <v>238</v>
      </c>
      <c r="D617" s="109" t="s">
        <v>461</v>
      </c>
      <c r="E617" s="105" t="s">
        <v>744</v>
      </c>
      <c r="F617" s="51"/>
      <c r="G617" s="51"/>
      <c r="H617" s="51"/>
      <c r="I617" s="51"/>
      <c r="J617" s="51"/>
      <c r="K617" s="51"/>
      <c r="L617" s="51"/>
      <c r="M617" s="51"/>
      <c r="N617" s="51"/>
      <c r="O617" s="51"/>
      <c r="P617" s="51" t="s">
        <v>744</v>
      </c>
      <c r="Q617" s="51" t="s">
        <v>744</v>
      </c>
      <c r="R617" s="51"/>
      <c r="S617" s="51"/>
      <c r="T617" s="106"/>
    </row>
    <row r="618" spans="1:20" hidden="1" x14ac:dyDescent="0.35">
      <c r="A618" s="52">
        <v>3</v>
      </c>
      <c r="B618" s="51">
        <v>5</v>
      </c>
      <c r="C618" s="99" t="s">
        <v>238</v>
      </c>
      <c r="D618" s="109" t="s">
        <v>462</v>
      </c>
      <c r="E618" s="105"/>
      <c r="F618" s="51"/>
      <c r="G618" s="51"/>
      <c r="H618" s="51"/>
      <c r="I618" s="51"/>
      <c r="J618" s="51"/>
      <c r="K618" s="51"/>
      <c r="L618" s="51"/>
      <c r="M618" s="51"/>
      <c r="N618" s="51" t="s">
        <v>744</v>
      </c>
      <c r="O618" s="51" t="s">
        <v>744</v>
      </c>
      <c r="P618" s="51"/>
      <c r="Q618" s="51"/>
      <c r="R618" s="51"/>
      <c r="S618" s="51"/>
      <c r="T618" s="106"/>
    </row>
    <row r="619" spans="1:20" ht="29" hidden="1" x14ac:dyDescent="0.35">
      <c r="A619" s="52">
        <v>3</v>
      </c>
      <c r="B619" s="51">
        <v>5</v>
      </c>
      <c r="C619" s="99" t="s">
        <v>230</v>
      </c>
      <c r="D619" s="109" t="s">
        <v>463</v>
      </c>
      <c r="E619" s="105"/>
      <c r="F619" s="51"/>
      <c r="G619" s="51"/>
      <c r="H619" s="51"/>
      <c r="I619" s="51"/>
      <c r="J619" s="51"/>
      <c r="K619" s="51"/>
      <c r="L619" s="51"/>
      <c r="M619" s="51" t="s">
        <v>744</v>
      </c>
      <c r="N619" s="51"/>
      <c r="O619" s="51"/>
      <c r="P619" s="51"/>
      <c r="Q619" s="51"/>
      <c r="R619" s="51"/>
      <c r="S619" s="51"/>
      <c r="T619" s="106"/>
    </row>
    <row r="620" spans="1:20" hidden="1" x14ac:dyDescent="0.35">
      <c r="A620" s="52">
        <v>3</v>
      </c>
      <c r="B620" s="51">
        <v>5</v>
      </c>
      <c r="C620" s="99" t="s">
        <v>230</v>
      </c>
      <c r="D620" s="109" t="s">
        <v>464</v>
      </c>
      <c r="E620" s="105" t="s">
        <v>744</v>
      </c>
      <c r="F620" s="51"/>
      <c r="G620" s="51"/>
      <c r="H620" s="51"/>
      <c r="I620" s="51"/>
      <c r="J620" s="51"/>
      <c r="K620" s="51"/>
      <c r="L620" s="51"/>
      <c r="M620" s="51"/>
      <c r="N620" s="51"/>
      <c r="O620" s="51"/>
      <c r="P620" s="51"/>
      <c r="Q620" s="51"/>
      <c r="R620" s="51"/>
      <c r="S620" s="51"/>
      <c r="T620" s="106"/>
    </row>
    <row r="621" spans="1:20" ht="29" hidden="1" x14ac:dyDescent="0.35">
      <c r="A621" s="52">
        <v>3</v>
      </c>
      <c r="B621" s="51">
        <v>5</v>
      </c>
      <c r="C621" s="99" t="s">
        <v>230</v>
      </c>
      <c r="D621" s="109" t="s">
        <v>465</v>
      </c>
      <c r="E621" s="105"/>
      <c r="F621" s="51"/>
      <c r="G621" s="51"/>
      <c r="H621" s="51" t="s">
        <v>744</v>
      </c>
      <c r="I621" s="51" t="s">
        <v>744</v>
      </c>
      <c r="J621" s="51"/>
      <c r="K621" s="51"/>
      <c r="L621" s="51"/>
      <c r="M621" s="51"/>
      <c r="N621" s="51" t="s">
        <v>744</v>
      </c>
      <c r="O621" s="51"/>
      <c r="P621" s="51"/>
      <c r="Q621" s="51"/>
      <c r="R621" s="51"/>
      <c r="S621" s="51"/>
      <c r="T621" s="106" t="s">
        <v>744</v>
      </c>
    </row>
    <row r="622" spans="1:20" ht="29" hidden="1" x14ac:dyDescent="0.35">
      <c r="A622" s="52">
        <v>3</v>
      </c>
      <c r="B622" s="51">
        <v>5</v>
      </c>
      <c r="C622" s="99" t="s">
        <v>230</v>
      </c>
      <c r="D622" s="109" t="s">
        <v>466</v>
      </c>
      <c r="E622" s="105"/>
      <c r="F622" s="51"/>
      <c r="G622" s="51"/>
      <c r="H622" s="51" t="s">
        <v>744</v>
      </c>
      <c r="I622" s="51"/>
      <c r="J622" s="51"/>
      <c r="K622" s="51"/>
      <c r="L622" s="51"/>
      <c r="M622" s="51"/>
      <c r="N622" s="51" t="s">
        <v>744</v>
      </c>
      <c r="O622" s="51"/>
      <c r="P622" s="51"/>
      <c r="Q622" s="51"/>
      <c r="R622" s="51"/>
      <c r="S622" s="51"/>
      <c r="T622" s="106"/>
    </row>
    <row r="623" spans="1:20" ht="29" hidden="1" x14ac:dyDescent="0.35">
      <c r="A623" s="52">
        <v>3</v>
      </c>
      <c r="B623" s="51">
        <v>5</v>
      </c>
      <c r="C623" s="99" t="s">
        <v>230</v>
      </c>
      <c r="D623" s="109" t="s">
        <v>467</v>
      </c>
      <c r="E623" s="105" t="s">
        <v>744</v>
      </c>
      <c r="F623" s="51"/>
      <c r="G623" s="51"/>
      <c r="H623" s="51"/>
      <c r="I623" s="51"/>
      <c r="J623" s="51"/>
      <c r="K623" s="51"/>
      <c r="L623" s="51"/>
      <c r="M623" s="51"/>
      <c r="N623" s="51" t="s">
        <v>744</v>
      </c>
      <c r="O623" s="51"/>
      <c r="P623" s="51" t="s">
        <v>744</v>
      </c>
      <c r="Q623" s="51"/>
      <c r="R623" s="51"/>
      <c r="S623" s="51"/>
      <c r="T623" s="106"/>
    </row>
    <row r="624" spans="1:20" hidden="1" x14ac:dyDescent="0.35">
      <c r="A624" s="52">
        <v>3</v>
      </c>
      <c r="B624" s="51">
        <v>5</v>
      </c>
      <c r="C624" s="99" t="s">
        <v>45</v>
      </c>
      <c r="D624" s="109" t="s">
        <v>468</v>
      </c>
      <c r="E624" s="105" t="s">
        <v>745</v>
      </c>
      <c r="F624" s="51"/>
      <c r="G624" s="51"/>
      <c r="H624" s="51"/>
      <c r="I624" s="51"/>
      <c r="J624" s="51"/>
      <c r="K624" s="51"/>
      <c r="L624" s="51"/>
      <c r="M624" s="51"/>
      <c r="N624" s="51"/>
      <c r="O624" s="51"/>
      <c r="P624" s="51"/>
      <c r="Q624" s="51"/>
      <c r="R624" s="51"/>
      <c r="S624" s="51"/>
      <c r="T624" s="106"/>
    </row>
    <row r="625" spans="1:20" ht="43.5" hidden="1" x14ac:dyDescent="0.35">
      <c r="A625" s="52">
        <v>3</v>
      </c>
      <c r="B625" s="51">
        <v>5</v>
      </c>
      <c r="C625" s="99" t="s">
        <v>45</v>
      </c>
      <c r="D625" s="109" t="s">
        <v>469</v>
      </c>
      <c r="E625" s="105" t="s">
        <v>745</v>
      </c>
      <c r="F625" s="51"/>
      <c r="G625" s="51"/>
      <c r="H625" s="51"/>
      <c r="I625" s="51" t="s">
        <v>744</v>
      </c>
      <c r="J625" s="51"/>
      <c r="K625" s="51"/>
      <c r="L625" s="51"/>
      <c r="M625" s="51"/>
      <c r="N625" s="51"/>
      <c r="O625" s="51"/>
      <c r="P625" s="51" t="s">
        <v>744</v>
      </c>
      <c r="Q625" s="51"/>
      <c r="R625" s="51"/>
      <c r="S625" s="51"/>
      <c r="T625" s="106"/>
    </row>
    <row r="626" spans="1:20" hidden="1" x14ac:dyDescent="0.35">
      <c r="A626" s="52">
        <v>3</v>
      </c>
      <c r="B626" s="51">
        <v>5</v>
      </c>
      <c r="C626" s="99" t="s">
        <v>45</v>
      </c>
      <c r="D626" s="109" t="s">
        <v>470</v>
      </c>
      <c r="E626" s="105" t="s">
        <v>745</v>
      </c>
      <c r="F626" s="51"/>
      <c r="G626" s="51"/>
      <c r="H626" s="51" t="s">
        <v>744</v>
      </c>
      <c r="I626" s="51"/>
      <c r="J626" s="51"/>
      <c r="K626" s="51"/>
      <c r="L626" s="51"/>
      <c r="M626" s="51"/>
      <c r="N626" s="51"/>
      <c r="O626" s="51"/>
      <c r="P626" s="51"/>
      <c r="Q626" s="51"/>
      <c r="R626" s="51"/>
      <c r="S626" s="51"/>
      <c r="T626" s="106"/>
    </row>
    <row r="627" spans="1:20" hidden="1" x14ac:dyDescent="0.35">
      <c r="A627" s="52">
        <v>3</v>
      </c>
      <c r="B627" s="51">
        <v>5</v>
      </c>
      <c r="C627" s="99" t="s">
        <v>45</v>
      </c>
      <c r="D627" s="109" t="s">
        <v>471</v>
      </c>
      <c r="E627" s="105" t="s">
        <v>745</v>
      </c>
      <c r="F627" s="51"/>
      <c r="G627" s="51"/>
      <c r="H627" s="51" t="s">
        <v>744</v>
      </c>
      <c r="I627" s="51"/>
      <c r="J627" s="51"/>
      <c r="K627" s="51"/>
      <c r="L627" s="51"/>
      <c r="M627" s="51"/>
      <c r="N627" s="51"/>
      <c r="O627" s="51"/>
      <c r="P627" s="51"/>
      <c r="Q627" s="51"/>
      <c r="R627" s="51"/>
      <c r="S627" s="51"/>
      <c r="T627" s="106"/>
    </row>
    <row r="628" spans="1:20" ht="29" hidden="1" x14ac:dyDescent="0.35">
      <c r="A628" s="52">
        <v>3</v>
      </c>
      <c r="B628" s="51">
        <v>5</v>
      </c>
      <c r="C628" s="99" t="s">
        <v>45</v>
      </c>
      <c r="D628" s="109" t="s">
        <v>472</v>
      </c>
      <c r="E628" s="105" t="s">
        <v>745</v>
      </c>
      <c r="F628" s="51"/>
      <c r="G628" s="51"/>
      <c r="H628" s="51" t="s">
        <v>744</v>
      </c>
      <c r="I628" s="51"/>
      <c r="J628" s="51"/>
      <c r="K628" s="51"/>
      <c r="L628" s="51"/>
      <c r="M628" s="51"/>
      <c r="N628" s="51"/>
      <c r="O628" s="51"/>
      <c r="P628" s="51"/>
      <c r="Q628" s="51"/>
      <c r="R628" s="51"/>
      <c r="S628" s="51"/>
      <c r="T628" s="106"/>
    </row>
    <row r="629" spans="1:20" hidden="1" x14ac:dyDescent="0.35">
      <c r="A629" s="52">
        <v>3</v>
      </c>
      <c r="B629" s="51">
        <v>5</v>
      </c>
      <c r="C629" s="99" t="s">
        <v>45</v>
      </c>
      <c r="D629" s="109" t="s">
        <v>473</v>
      </c>
      <c r="E629" s="105" t="s">
        <v>745</v>
      </c>
      <c r="F629" s="51"/>
      <c r="G629" s="51"/>
      <c r="H629" s="51" t="s">
        <v>744</v>
      </c>
      <c r="I629" s="51"/>
      <c r="J629" s="51"/>
      <c r="K629" s="51"/>
      <c r="L629" s="51"/>
      <c r="M629" s="51"/>
      <c r="N629" s="51"/>
      <c r="O629" s="51"/>
      <c r="P629" s="51"/>
      <c r="Q629" s="51"/>
      <c r="R629" s="51"/>
      <c r="S629" s="51"/>
      <c r="T629" s="106"/>
    </row>
    <row r="630" spans="1:20" hidden="1" x14ac:dyDescent="0.35">
      <c r="A630" s="52">
        <v>3</v>
      </c>
      <c r="B630" s="51">
        <v>5</v>
      </c>
      <c r="C630" s="99" t="s">
        <v>64</v>
      </c>
      <c r="D630" s="109" t="s">
        <v>219</v>
      </c>
      <c r="E630" s="105"/>
      <c r="F630" s="51" t="s">
        <v>745</v>
      </c>
      <c r="G630" s="51"/>
      <c r="H630" s="51"/>
      <c r="I630" s="51"/>
      <c r="J630" s="51"/>
      <c r="K630" s="51"/>
      <c r="L630" s="51"/>
      <c r="M630" s="51"/>
      <c r="N630" s="51"/>
      <c r="O630" s="51"/>
      <c r="P630" s="51"/>
      <c r="Q630" s="51"/>
      <c r="R630" s="51"/>
      <c r="S630" s="51"/>
      <c r="T630" s="106"/>
    </row>
    <row r="631" spans="1:20" hidden="1" x14ac:dyDescent="0.35">
      <c r="A631" s="52">
        <v>3</v>
      </c>
      <c r="B631" s="51">
        <v>5</v>
      </c>
      <c r="C631" s="99" t="s">
        <v>64</v>
      </c>
      <c r="D631" s="109" t="s">
        <v>474</v>
      </c>
      <c r="E631" s="105"/>
      <c r="F631" s="51" t="s">
        <v>745</v>
      </c>
      <c r="G631" s="51" t="s">
        <v>744</v>
      </c>
      <c r="H631" s="51"/>
      <c r="I631" s="51"/>
      <c r="J631" s="51"/>
      <c r="K631" s="51"/>
      <c r="L631" s="51"/>
      <c r="M631" s="51"/>
      <c r="N631" s="51"/>
      <c r="O631" s="51"/>
      <c r="P631" s="51"/>
      <c r="Q631" s="51"/>
      <c r="R631" s="51"/>
      <c r="S631" s="51"/>
      <c r="T631" s="106"/>
    </row>
    <row r="632" spans="1:20" hidden="1" x14ac:dyDescent="0.35">
      <c r="A632" s="52">
        <v>3</v>
      </c>
      <c r="B632" s="51">
        <v>5</v>
      </c>
      <c r="C632" s="99" t="s">
        <v>64</v>
      </c>
      <c r="D632" s="109" t="s">
        <v>335</v>
      </c>
      <c r="E632" s="105"/>
      <c r="F632" s="51" t="s">
        <v>745</v>
      </c>
      <c r="G632" s="51"/>
      <c r="H632" s="51"/>
      <c r="I632" s="51"/>
      <c r="J632" s="51"/>
      <c r="K632" s="51"/>
      <c r="L632" s="51"/>
      <c r="M632" s="51"/>
      <c r="N632" s="51"/>
      <c r="O632" s="51"/>
      <c r="P632" s="51"/>
      <c r="Q632" s="51"/>
      <c r="R632" s="51"/>
      <c r="S632" s="51"/>
      <c r="T632" s="106"/>
    </row>
    <row r="633" spans="1:20" hidden="1" x14ac:dyDescent="0.35">
      <c r="A633" s="52">
        <v>3</v>
      </c>
      <c r="B633" s="51">
        <v>5</v>
      </c>
      <c r="C633" s="99" t="s">
        <v>64</v>
      </c>
      <c r="D633" s="109" t="s">
        <v>475</v>
      </c>
      <c r="E633" s="105" t="s">
        <v>744</v>
      </c>
      <c r="F633" s="51" t="s">
        <v>745</v>
      </c>
      <c r="G633" s="51"/>
      <c r="H633" s="51"/>
      <c r="I633" s="51"/>
      <c r="J633" s="51"/>
      <c r="K633" s="51"/>
      <c r="L633" s="51"/>
      <c r="M633" s="51"/>
      <c r="N633" s="51"/>
      <c r="O633" s="51"/>
      <c r="P633" s="51"/>
      <c r="Q633" s="51"/>
      <c r="R633" s="51"/>
      <c r="S633" s="51"/>
      <c r="T633" s="106"/>
    </row>
    <row r="634" spans="1:20" hidden="1" x14ac:dyDescent="0.35">
      <c r="A634" s="52">
        <v>3</v>
      </c>
      <c r="B634" s="51">
        <v>5</v>
      </c>
      <c r="C634" s="99" t="s">
        <v>64</v>
      </c>
      <c r="D634" s="109" t="s">
        <v>476</v>
      </c>
      <c r="E634" s="105" t="s">
        <v>744</v>
      </c>
      <c r="F634" s="51" t="s">
        <v>745</v>
      </c>
      <c r="G634" s="51"/>
      <c r="H634" s="51"/>
      <c r="I634" s="51"/>
      <c r="J634" s="51"/>
      <c r="K634" s="51"/>
      <c r="L634" s="51"/>
      <c r="M634" s="51"/>
      <c r="N634" s="51"/>
      <c r="O634" s="51"/>
      <c r="P634" s="51"/>
      <c r="Q634" s="51"/>
      <c r="R634" s="51"/>
      <c r="S634" s="51"/>
      <c r="T634" s="106"/>
    </row>
    <row r="635" spans="1:20" ht="29" hidden="1" x14ac:dyDescent="0.35">
      <c r="A635" s="52">
        <v>3</v>
      </c>
      <c r="B635" s="51">
        <v>5</v>
      </c>
      <c r="C635" s="99" t="s">
        <v>67</v>
      </c>
      <c r="D635" s="109" t="s">
        <v>477</v>
      </c>
      <c r="E635" s="105" t="s">
        <v>744</v>
      </c>
      <c r="F635" s="51"/>
      <c r="G635" s="51"/>
      <c r="H635" s="51"/>
      <c r="I635" s="51"/>
      <c r="J635" s="51"/>
      <c r="K635" s="51" t="s">
        <v>744</v>
      </c>
      <c r="L635" s="51" t="s">
        <v>744</v>
      </c>
      <c r="M635" s="51"/>
      <c r="N635" s="51"/>
      <c r="O635" s="51"/>
      <c r="P635" s="51" t="s">
        <v>744</v>
      </c>
      <c r="Q635" s="51"/>
      <c r="R635" s="51"/>
      <c r="S635" s="51"/>
      <c r="T635" s="106"/>
    </row>
    <row r="636" spans="1:20" hidden="1" x14ac:dyDescent="0.35">
      <c r="A636" s="52">
        <v>3</v>
      </c>
      <c r="B636" s="51">
        <v>5</v>
      </c>
      <c r="C636" s="99" t="s">
        <v>67</v>
      </c>
      <c r="D636" s="109" t="s">
        <v>478</v>
      </c>
      <c r="E636" s="105" t="s">
        <v>744</v>
      </c>
      <c r="F636" s="51"/>
      <c r="G636" s="51"/>
      <c r="H636" s="51"/>
      <c r="I636" s="51"/>
      <c r="J636" s="51"/>
      <c r="K636" s="51"/>
      <c r="L636" s="51"/>
      <c r="M636" s="51"/>
      <c r="N636" s="51"/>
      <c r="O636" s="51"/>
      <c r="P636" s="51"/>
      <c r="Q636" s="51"/>
      <c r="R636" s="51"/>
      <c r="S636" s="51"/>
      <c r="T636" s="106"/>
    </row>
    <row r="637" spans="1:20" hidden="1" x14ac:dyDescent="0.35">
      <c r="A637" s="52">
        <v>3</v>
      </c>
      <c r="B637" s="51">
        <v>5</v>
      </c>
      <c r="C637" s="99" t="s">
        <v>67</v>
      </c>
      <c r="D637" s="109" t="s">
        <v>479</v>
      </c>
      <c r="E637" s="105" t="s">
        <v>744</v>
      </c>
      <c r="F637" s="51"/>
      <c r="G637" s="51"/>
      <c r="H637" s="51"/>
      <c r="I637" s="51"/>
      <c r="J637" s="51"/>
      <c r="K637" s="51"/>
      <c r="L637" s="51"/>
      <c r="M637" s="51"/>
      <c r="N637" s="51"/>
      <c r="O637" s="51"/>
      <c r="P637" s="51"/>
      <c r="Q637" s="51"/>
      <c r="R637" s="51"/>
      <c r="S637" s="51"/>
      <c r="T637" s="106"/>
    </row>
    <row r="638" spans="1:20" ht="29" hidden="1" x14ac:dyDescent="0.35">
      <c r="A638" s="52">
        <v>3</v>
      </c>
      <c r="B638" s="51">
        <v>5</v>
      </c>
      <c r="C638" s="99" t="s">
        <v>67</v>
      </c>
      <c r="D638" s="109" t="s">
        <v>480</v>
      </c>
      <c r="E638" s="105" t="s">
        <v>744</v>
      </c>
      <c r="F638" s="51"/>
      <c r="G638" s="51"/>
      <c r="H638" s="51"/>
      <c r="I638" s="51" t="s">
        <v>744</v>
      </c>
      <c r="J638" s="51"/>
      <c r="K638" s="51"/>
      <c r="L638" s="51"/>
      <c r="M638" s="51"/>
      <c r="N638" s="51"/>
      <c r="O638" s="51"/>
      <c r="P638" s="51" t="s">
        <v>744</v>
      </c>
      <c r="Q638" s="51"/>
      <c r="R638" s="51"/>
      <c r="S638" s="51"/>
      <c r="T638" s="106"/>
    </row>
    <row r="639" spans="1:20" hidden="1" x14ac:dyDescent="0.35">
      <c r="A639" s="52">
        <v>3</v>
      </c>
      <c r="B639" s="51">
        <v>5</v>
      </c>
      <c r="C639" s="99" t="s">
        <v>261</v>
      </c>
      <c r="D639" s="109" t="s">
        <v>481</v>
      </c>
      <c r="E639" s="105" t="s">
        <v>744</v>
      </c>
      <c r="F639" s="51"/>
      <c r="G639" s="51"/>
      <c r="H639" s="51"/>
      <c r="I639" s="51" t="s">
        <v>744</v>
      </c>
      <c r="J639" s="51"/>
      <c r="K639" s="51"/>
      <c r="L639" s="51"/>
      <c r="M639" s="51"/>
      <c r="N639" s="51"/>
      <c r="O639" s="51"/>
      <c r="P639" s="51" t="s">
        <v>744</v>
      </c>
      <c r="Q639" s="51"/>
      <c r="R639" s="51"/>
      <c r="S639" s="51"/>
      <c r="T639" s="106"/>
    </row>
    <row r="640" spans="1:20" ht="29" hidden="1" x14ac:dyDescent="0.35">
      <c r="A640" s="52">
        <v>3</v>
      </c>
      <c r="B640" s="51">
        <v>5</v>
      </c>
      <c r="C640" s="99" t="s">
        <v>261</v>
      </c>
      <c r="D640" s="109" t="s">
        <v>482</v>
      </c>
      <c r="E640" s="105" t="s">
        <v>744</v>
      </c>
      <c r="F640" s="51"/>
      <c r="G640" s="51"/>
      <c r="H640" s="51"/>
      <c r="I640" s="51"/>
      <c r="J640" s="51"/>
      <c r="K640" s="51"/>
      <c r="L640" s="51"/>
      <c r="M640" s="51"/>
      <c r="N640" s="51"/>
      <c r="O640" s="51"/>
      <c r="P640" s="51"/>
      <c r="Q640" s="51"/>
      <c r="R640" s="51"/>
      <c r="S640" s="51"/>
      <c r="T640" s="106"/>
    </row>
    <row r="641" spans="1:20" hidden="1" x14ac:dyDescent="0.35">
      <c r="A641" s="52">
        <v>3</v>
      </c>
      <c r="B641" s="51">
        <v>5</v>
      </c>
      <c r="C641" s="99" t="s">
        <v>261</v>
      </c>
      <c r="D641" s="109" t="s">
        <v>483</v>
      </c>
      <c r="E641" s="105" t="s">
        <v>744</v>
      </c>
      <c r="F641" s="51"/>
      <c r="G641" s="51"/>
      <c r="H641" s="51"/>
      <c r="I641" s="51"/>
      <c r="J641" s="51"/>
      <c r="K641" s="51"/>
      <c r="L641" s="51"/>
      <c r="M641" s="51"/>
      <c r="N641" s="51"/>
      <c r="O641" s="51"/>
      <c r="P641" s="51"/>
      <c r="Q641" s="51"/>
      <c r="R641" s="51"/>
      <c r="S641" s="51"/>
      <c r="T641" s="106"/>
    </row>
    <row r="642" spans="1:20" ht="29" hidden="1" x14ac:dyDescent="0.35">
      <c r="A642" s="52">
        <v>3</v>
      </c>
      <c r="B642" s="51">
        <v>5</v>
      </c>
      <c r="C642" s="99" t="s">
        <v>261</v>
      </c>
      <c r="D642" s="109" t="s">
        <v>484</v>
      </c>
      <c r="E642" s="105" t="s">
        <v>744</v>
      </c>
      <c r="F642" s="51"/>
      <c r="G642" s="51"/>
      <c r="H642" s="51"/>
      <c r="I642" s="51"/>
      <c r="J642" s="51"/>
      <c r="K642" s="51"/>
      <c r="L642" s="51" t="s">
        <v>744</v>
      </c>
      <c r="M642" s="51"/>
      <c r="N642" s="51"/>
      <c r="O642" s="51"/>
      <c r="P642" s="51" t="s">
        <v>744</v>
      </c>
      <c r="Q642" s="51" t="s">
        <v>744</v>
      </c>
      <c r="R642" s="51"/>
      <c r="S642" s="51"/>
      <c r="T642" s="106"/>
    </row>
    <row r="643" spans="1:20" ht="29" hidden="1" x14ac:dyDescent="0.35">
      <c r="A643" s="52">
        <v>3</v>
      </c>
      <c r="B643" s="51">
        <v>5</v>
      </c>
      <c r="C643" s="99" t="s">
        <v>261</v>
      </c>
      <c r="D643" s="109" t="s">
        <v>485</v>
      </c>
      <c r="E643" s="105" t="s">
        <v>744</v>
      </c>
      <c r="F643" s="51"/>
      <c r="G643" s="51"/>
      <c r="H643" s="51"/>
      <c r="I643" s="51"/>
      <c r="J643" s="51"/>
      <c r="K643" s="51"/>
      <c r="L643" s="51"/>
      <c r="M643" s="51"/>
      <c r="N643" s="51"/>
      <c r="O643" s="51"/>
      <c r="P643" s="51" t="s">
        <v>744</v>
      </c>
      <c r="Q643" s="51"/>
      <c r="R643" s="51"/>
      <c r="S643" s="51"/>
      <c r="T643" s="106"/>
    </row>
    <row r="644" spans="1:20" ht="29" hidden="1" x14ac:dyDescent="0.35">
      <c r="A644" s="52">
        <v>3</v>
      </c>
      <c r="B644" s="51">
        <v>5</v>
      </c>
      <c r="C644" s="99" t="s">
        <v>261</v>
      </c>
      <c r="D644" s="109" t="s">
        <v>486</v>
      </c>
      <c r="E644" s="105" t="s">
        <v>744</v>
      </c>
      <c r="F644" s="51"/>
      <c r="G644" s="51"/>
      <c r="H644" s="51"/>
      <c r="I644" s="51"/>
      <c r="J644" s="51"/>
      <c r="K644" s="51"/>
      <c r="L644" s="51"/>
      <c r="M644" s="51"/>
      <c r="N644" s="51"/>
      <c r="O644" s="51"/>
      <c r="P644" s="51" t="s">
        <v>744</v>
      </c>
      <c r="Q644" s="51"/>
      <c r="R644" s="51"/>
      <c r="S644" s="51"/>
      <c r="T644" s="106"/>
    </row>
    <row r="645" spans="1:20" hidden="1" x14ac:dyDescent="0.35">
      <c r="A645" s="52">
        <v>4</v>
      </c>
      <c r="B645" s="51">
        <v>1</v>
      </c>
      <c r="C645" s="99" t="s">
        <v>11</v>
      </c>
      <c r="D645" s="109" t="s">
        <v>851</v>
      </c>
      <c r="E645" s="105" t="s">
        <v>744</v>
      </c>
      <c r="F645" s="51"/>
      <c r="G645" s="51"/>
      <c r="H645" s="51"/>
      <c r="I645" s="51"/>
      <c r="J645" s="51"/>
      <c r="K645" s="51"/>
      <c r="L645" s="51"/>
      <c r="M645" s="51"/>
      <c r="N645" s="51"/>
      <c r="O645" s="51"/>
      <c r="P645" s="51" t="s">
        <v>744</v>
      </c>
      <c r="Q645" s="51"/>
      <c r="R645" s="51"/>
      <c r="S645" s="51"/>
      <c r="T645" s="106"/>
    </row>
    <row r="646" spans="1:20" ht="29" x14ac:dyDescent="0.35">
      <c r="A646" s="52">
        <v>4</v>
      </c>
      <c r="B646" s="51">
        <v>1</v>
      </c>
      <c r="C646" s="99" t="s">
        <v>22</v>
      </c>
      <c r="D646" s="109" t="s">
        <v>852</v>
      </c>
      <c r="E646" s="105" t="s">
        <v>744</v>
      </c>
      <c r="F646" s="51"/>
      <c r="G646" s="51"/>
      <c r="H646" s="51" t="s">
        <v>744</v>
      </c>
      <c r="I646" s="51"/>
      <c r="J646" s="51"/>
      <c r="K646" s="51"/>
      <c r="L646" s="51"/>
      <c r="M646" s="51"/>
      <c r="N646" s="51" t="s">
        <v>744</v>
      </c>
      <c r="O646" s="51"/>
      <c r="P646" s="51"/>
      <c r="Q646" s="51"/>
      <c r="R646" s="51" t="s">
        <v>744</v>
      </c>
      <c r="S646" s="51"/>
      <c r="T646" s="106"/>
    </row>
    <row r="647" spans="1:20" ht="29" x14ac:dyDescent="0.35">
      <c r="A647" s="52">
        <v>4</v>
      </c>
      <c r="B647" s="51">
        <v>1</v>
      </c>
      <c r="C647" s="99" t="s">
        <v>22</v>
      </c>
      <c r="D647" s="109" t="s">
        <v>853</v>
      </c>
      <c r="E647" s="105"/>
      <c r="F647" s="51"/>
      <c r="G647" s="51"/>
      <c r="H647" s="51" t="s">
        <v>744</v>
      </c>
      <c r="I647" s="51"/>
      <c r="J647" s="51" t="s">
        <v>744</v>
      </c>
      <c r="K647" s="51"/>
      <c r="L647" s="51" t="s">
        <v>744</v>
      </c>
      <c r="M647" s="51"/>
      <c r="N647" s="51"/>
      <c r="O647" s="51"/>
      <c r="P647" s="51"/>
      <c r="Q647" s="51"/>
      <c r="R647" s="51" t="s">
        <v>744</v>
      </c>
      <c r="S647" s="51"/>
      <c r="T647" s="106"/>
    </row>
    <row r="648" spans="1:20" ht="29" hidden="1" x14ac:dyDescent="0.35">
      <c r="A648" s="52">
        <v>4</v>
      </c>
      <c r="B648" s="51">
        <v>1</v>
      </c>
      <c r="C648" s="99" t="s">
        <v>22</v>
      </c>
      <c r="D648" s="109" t="s">
        <v>854</v>
      </c>
      <c r="E648" s="105"/>
      <c r="F648" s="51"/>
      <c r="G648" s="51"/>
      <c r="H648" s="51" t="s">
        <v>744</v>
      </c>
      <c r="I648" s="51"/>
      <c r="J648" s="51" t="s">
        <v>744</v>
      </c>
      <c r="K648" s="51"/>
      <c r="L648" s="51"/>
      <c r="M648" s="51"/>
      <c r="N648" s="51"/>
      <c r="O648" s="51"/>
      <c r="P648" s="51"/>
      <c r="Q648" s="51"/>
      <c r="R648" s="51"/>
      <c r="S648" s="51"/>
      <c r="T648" s="106"/>
    </row>
    <row r="649" spans="1:20" ht="29" hidden="1" x14ac:dyDescent="0.35">
      <c r="A649" s="52">
        <v>4</v>
      </c>
      <c r="B649" s="51">
        <v>1</v>
      </c>
      <c r="C649" s="99" t="s">
        <v>22</v>
      </c>
      <c r="D649" s="109" t="s">
        <v>855</v>
      </c>
      <c r="E649" s="105" t="s">
        <v>744</v>
      </c>
      <c r="F649" s="51"/>
      <c r="G649" s="51"/>
      <c r="H649" s="51" t="s">
        <v>744</v>
      </c>
      <c r="I649" s="51"/>
      <c r="J649" s="51"/>
      <c r="K649" s="51"/>
      <c r="L649" s="51"/>
      <c r="M649" s="51"/>
      <c r="N649" s="51" t="s">
        <v>744</v>
      </c>
      <c r="O649" s="51"/>
      <c r="P649" s="51"/>
      <c r="Q649" s="51"/>
      <c r="R649" s="51"/>
      <c r="S649" s="51"/>
      <c r="T649" s="106"/>
    </row>
    <row r="650" spans="1:20" ht="29" x14ac:dyDescent="0.35">
      <c r="A650" s="52">
        <v>4</v>
      </c>
      <c r="B650" s="51">
        <v>1</v>
      </c>
      <c r="C650" s="99" t="s">
        <v>22</v>
      </c>
      <c r="D650" s="109" t="s">
        <v>856</v>
      </c>
      <c r="E650" s="105"/>
      <c r="F650" s="51"/>
      <c r="G650" s="51"/>
      <c r="H650" s="51" t="s">
        <v>744</v>
      </c>
      <c r="I650" s="51"/>
      <c r="J650" s="51"/>
      <c r="K650" s="51"/>
      <c r="L650" s="51"/>
      <c r="M650" s="51"/>
      <c r="N650" s="51" t="s">
        <v>744</v>
      </c>
      <c r="O650" s="51"/>
      <c r="P650" s="51"/>
      <c r="Q650" s="51"/>
      <c r="R650" s="51" t="s">
        <v>744</v>
      </c>
      <c r="S650" s="51"/>
      <c r="T650" s="106" t="s">
        <v>744</v>
      </c>
    </row>
    <row r="651" spans="1:20" x14ac:dyDescent="0.35">
      <c r="A651" s="52">
        <v>4</v>
      </c>
      <c r="B651" s="51">
        <v>1</v>
      </c>
      <c r="C651" s="99" t="s">
        <v>16</v>
      </c>
      <c r="D651" s="109" t="s">
        <v>857</v>
      </c>
      <c r="E651" s="105" t="s">
        <v>744</v>
      </c>
      <c r="F651" s="51"/>
      <c r="G651" s="51"/>
      <c r="H651" s="51"/>
      <c r="I651" s="51"/>
      <c r="J651" s="51"/>
      <c r="K651" s="51"/>
      <c r="L651" s="51"/>
      <c r="M651" s="51"/>
      <c r="N651" s="51"/>
      <c r="O651" s="51"/>
      <c r="P651" s="51"/>
      <c r="Q651" s="51"/>
      <c r="R651" s="51" t="s">
        <v>744</v>
      </c>
      <c r="S651" s="51"/>
      <c r="T651" s="106"/>
    </row>
    <row r="652" spans="1:20" hidden="1" x14ac:dyDescent="0.35">
      <c r="A652" s="52">
        <v>4</v>
      </c>
      <c r="B652" s="51">
        <v>1</v>
      </c>
      <c r="C652" s="99" t="s">
        <v>16</v>
      </c>
      <c r="D652" s="109" t="s">
        <v>858</v>
      </c>
      <c r="E652" s="105"/>
      <c r="F652" s="51"/>
      <c r="G652" s="51"/>
      <c r="H652" s="51" t="s">
        <v>744</v>
      </c>
      <c r="I652" s="51"/>
      <c r="J652" s="51"/>
      <c r="K652" s="51"/>
      <c r="L652" s="51"/>
      <c r="M652" s="51"/>
      <c r="N652" s="51" t="s">
        <v>744</v>
      </c>
      <c r="O652" s="51"/>
      <c r="P652" s="51"/>
      <c r="Q652" s="51"/>
      <c r="R652" s="51"/>
      <c r="S652" s="51"/>
      <c r="T652" s="106"/>
    </row>
    <row r="653" spans="1:20" ht="29" hidden="1" x14ac:dyDescent="0.35">
      <c r="A653" s="52">
        <v>4</v>
      </c>
      <c r="B653" s="51">
        <v>1</v>
      </c>
      <c r="C653" s="99" t="s">
        <v>16</v>
      </c>
      <c r="D653" s="109" t="s">
        <v>859</v>
      </c>
      <c r="E653" s="105"/>
      <c r="F653" s="51"/>
      <c r="G653" s="51"/>
      <c r="H653" s="51"/>
      <c r="I653" s="51"/>
      <c r="J653" s="51"/>
      <c r="K653" s="51"/>
      <c r="L653" s="51" t="s">
        <v>744</v>
      </c>
      <c r="M653" s="51"/>
      <c r="N653" s="51"/>
      <c r="O653" s="51"/>
      <c r="P653" s="51"/>
      <c r="Q653" s="51"/>
      <c r="R653" s="51"/>
      <c r="S653" s="51"/>
      <c r="T653" s="106" t="s">
        <v>744</v>
      </c>
    </row>
    <row r="654" spans="1:20" ht="29" hidden="1" x14ac:dyDescent="0.35">
      <c r="A654" s="52">
        <v>4</v>
      </c>
      <c r="B654" s="51">
        <v>1</v>
      </c>
      <c r="C654" s="99" t="s">
        <v>16</v>
      </c>
      <c r="D654" s="109" t="s">
        <v>860</v>
      </c>
      <c r="E654" s="105"/>
      <c r="F654" s="51"/>
      <c r="G654" s="51"/>
      <c r="H654" s="51" t="s">
        <v>744</v>
      </c>
      <c r="I654" s="51"/>
      <c r="J654" s="51" t="s">
        <v>744</v>
      </c>
      <c r="K654" s="51"/>
      <c r="L654" s="51"/>
      <c r="M654" s="51"/>
      <c r="N654" s="51"/>
      <c r="O654" s="51"/>
      <c r="P654" s="51"/>
      <c r="Q654" s="51"/>
      <c r="R654" s="51"/>
      <c r="S654" s="51"/>
      <c r="T654" s="106"/>
    </row>
    <row r="655" spans="1:20" ht="29" hidden="1" x14ac:dyDescent="0.35">
      <c r="A655" s="52">
        <v>4</v>
      </c>
      <c r="B655" s="51">
        <v>1</v>
      </c>
      <c r="C655" s="99" t="s">
        <v>16</v>
      </c>
      <c r="D655" s="109" t="s">
        <v>861</v>
      </c>
      <c r="E655" s="105"/>
      <c r="F655" s="51"/>
      <c r="G655" s="51"/>
      <c r="H655" s="51" t="s">
        <v>744</v>
      </c>
      <c r="I655" s="51"/>
      <c r="J655" s="51" t="s">
        <v>744</v>
      </c>
      <c r="K655" s="51" t="s">
        <v>744</v>
      </c>
      <c r="L655" s="51"/>
      <c r="M655" s="51"/>
      <c r="N655" s="51"/>
      <c r="O655" s="51" t="s">
        <v>744</v>
      </c>
      <c r="P655" s="51"/>
      <c r="Q655" s="51"/>
      <c r="R655" s="51"/>
      <c r="S655" s="51"/>
      <c r="T655" s="106"/>
    </row>
    <row r="656" spans="1:20" hidden="1" x14ac:dyDescent="0.35">
      <c r="A656" s="52">
        <v>4</v>
      </c>
      <c r="B656" s="51">
        <v>1</v>
      </c>
      <c r="C656" s="99" t="s">
        <v>16</v>
      </c>
      <c r="D656" s="109" t="s">
        <v>862</v>
      </c>
      <c r="E656" s="105"/>
      <c r="F656" s="51"/>
      <c r="G656" s="51"/>
      <c r="H656" s="51" t="s">
        <v>744</v>
      </c>
      <c r="I656" s="51"/>
      <c r="J656" s="51"/>
      <c r="K656" s="51"/>
      <c r="L656" s="51"/>
      <c r="M656" s="51"/>
      <c r="N656" s="51"/>
      <c r="O656" s="51" t="s">
        <v>744</v>
      </c>
      <c r="P656" s="51"/>
      <c r="Q656" s="51"/>
      <c r="R656" s="51"/>
      <c r="S656" s="51"/>
      <c r="T656" s="106"/>
    </row>
    <row r="657" spans="1:20" ht="58" hidden="1" x14ac:dyDescent="0.35">
      <c r="A657" s="52">
        <v>4</v>
      </c>
      <c r="B657" s="51">
        <v>1</v>
      </c>
      <c r="C657" s="99" t="s">
        <v>863</v>
      </c>
      <c r="D657" s="109" t="s">
        <v>864</v>
      </c>
      <c r="E657" s="105" t="s">
        <v>744</v>
      </c>
      <c r="F657" s="51"/>
      <c r="G657" s="51"/>
      <c r="H657" s="51"/>
      <c r="I657" s="51"/>
      <c r="J657" s="51"/>
      <c r="K657" s="51"/>
      <c r="L657" s="51"/>
      <c r="M657" s="51"/>
      <c r="N657" s="51" t="s">
        <v>744</v>
      </c>
      <c r="O657" s="51"/>
      <c r="P657" s="51" t="s">
        <v>744</v>
      </c>
      <c r="Q657" s="51" t="s">
        <v>744</v>
      </c>
      <c r="R657" s="51"/>
      <c r="S657" s="51"/>
      <c r="T657" s="106"/>
    </row>
    <row r="658" spans="1:20" ht="29" hidden="1" x14ac:dyDescent="0.35">
      <c r="A658" s="52">
        <v>4</v>
      </c>
      <c r="B658" s="51">
        <v>1</v>
      </c>
      <c r="C658" s="99" t="s">
        <v>863</v>
      </c>
      <c r="D658" s="109" t="s">
        <v>865</v>
      </c>
      <c r="E658" s="105"/>
      <c r="F658" s="51"/>
      <c r="G658" s="51"/>
      <c r="H658" s="51" t="s">
        <v>744</v>
      </c>
      <c r="I658" s="51"/>
      <c r="J658" s="51"/>
      <c r="K658" s="51"/>
      <c r="L658" s="51" t="s">
        <v>744</v>
      </c>
      <c r="M658" s="51"/>
      <c r="N658" s="51"/>
      <c r="O658" s="51"/>
      <c r="P658" s="51"/>
      <c r="Q658" s="51"/>
      <c r="R658" s="51"/>
      <c r="S658" s="51"/>
      <c r="T658" s="106"/>
    </row>
    <row r="659" spans="1:20" x14ac:dyDescent="0.35">
      <c r="A659" s="52">
        <v>4</v>
      </c>
      <c r="B659" s="51">
        <v>1</v>
      </c>
      <c r="C659" s="99" t="s">
        <v>863</v>
      </c>
      <c r="D659" s="109" t="s">
        <v>866</v>
      </c>
      <c r="E659" s="105"/>
      <c r="F659" s="51"/>
      <c r="G659" s="51"/>
      <c r="H659" s="51"/>
      <c r="I659" s="51"/>
      <c r="J659" s="51"/>
      <c r="K659" s="51"/>
      <c r="L659" s="51"/>
      <c r="M659" s="51"/>
      <c r="N659" s="51" t="s">
        <v>744</v>
      </c>
      <c r="O659" s="51" t="s">
        <v>744</v>
      </c>
      <c r="P659" s="51"/>
      <c r="Q659" s="51"/>
      <c r="R659" s="51" t="s">
        <v>744</v>
      </c>
      <c r="S659" s="51"/>
      <c r="T659" s="106" t="s">
        <v>744</v>
      </c>
    </row>
    <row r="660" spans="1:20" ht="29" hidden="1" x14ac:dyDescent="0.35">
      <c r="A660" s="52">
        <v>4</v>
      </c>
      <c r="B660" s="51">
        <v>1</v>
      </c>
      <c r="C660" s="99" t="s">
        <v>863</v>
      </c>
      <c r="D660" s="109" t="s">
        <v>867</v>
      </c>
      <c r="E660" s="105"/>
      <c r="F660" s="51"/>
      <c r="G660" s="51"/>
      <c r="H660" s="51"/>
      <c r="I660" s="51"/>
      <c r="J660" s="51" t="s">
        <v>744</v>
      </c>
      <c r="K660" s="51"/>
      <c r="L660" s="51" t="s">
        <v>744</v>
      </c>
      <c r="M660" s="51"/>
      <c r="N660" s="51"/>
      <c r="O660" s="51"/>
      <c r="P660" s="51"/>
      <c r="Q660" s="51"/>
      <c r="R660" s="51"/>
      <c r="S660" s="51"/>
      <c r="T660" s="106"/>
    </row>
    <row r="661" spans="1:20" ht="29" hidden="1" x14ac:dyDescent="0.35">
      <c r="A661" s="52">
        <v>4</v>
      </c>
      <c r="B661" s="51">
        <v>1</v>
      </c>
      <c r="C661" s="99" t="s">
        <v>863</v>
      </c>
      <c r="D661" s="109" t="s">
        <v>868</v>
      </c>
      <c r="E661" s="105" t="s">
        <v>744</v>
      </c>
      <c r="F661" s="51"/>
      <c r="G661" s="51"/>
      <c r="H661" s="51"/>
      <c r="I661" s="51"/>
      <c r="J661" s="51" t="s">
        <v>744</v>
      </c>
      <c r="K661" s="51"/>
      <c r="L661" s="51"/>
      <c r="M661" s="51"/>
      <c r="N661" s="51" t="s">
        <v>744</v>
      </c>
      <c r="O661" s="51"/>
      <c r="P661" s="51"/>
      <c r="Q661" s="51"/>
      <c r="R661" s="51"/>
      <c r="S661" s="51"/>
      <c r="T661" s="106"/>
    </row>
    <row r="662" spans="1:20" hidden="1" x14ac:dyDescent="0.35">
      <c r="A662" s="52">
        <v>4</v>
      </c>
      <c r="B662" s="51">
        <v>1</v>
      </c>
      <c r="C662" s="99" t="s">
        <v>863</v>
      </c>
      <c r="D662" s="109" t="s">
        <v>869</v>
      </c>
      <c r="E662" s="105"/>
      <c r="F662" s="51"/>
      <c r="G662" s="51"/>
      <c r="H662" s="51" t="s">
        <v>744</v>
      </c>
      <c r="I662" s="51"/>
      <c r="J662" s="51" t="s">
        <v>744</v>
      </c>
      <c r="K662" s="51"/>
      <c r="L662" s="51" t="s">
        <v>744</v>
      </c>
      <c r="M662" s="51"/>
      <c r="N662" s="51"/>
      <c r="O662" s="51" t="s">
        <v>744</v>
      </c>
      <c r="P662" s="51"/>
      <c r="Q662" s="51"/>
      <c r="R662" s="51"/>
      <c r="S662" s="51"/>
      <c r="T662" s="106"/>
    </row>
    <row r="663" spans="1:20" hidden="1" x14ac:dyDescent="0.35">
      <c r="A663" s="52">
        <v>4</v>
      </c>
      <c r="B663" s="51">
        <v>1</v>
      </c>
      <c r="C663" s="99" t="s">
        <v>45</v>
      </c>
      <c r="D663" s="109" t="s">
        <v>870</v>
      </c>
      <c r="E663" s="105" t="s">
        <v>745</v>
      </c>
      <c r="F663" s="51"/>
      <c r="G663" s="51"/>
      <c r="H663" s="51"/>
      <c r="I663" s="51"/>
      <c r="J663" s="51"/>
      <c r="K663" s="51"/>
      <c r="L663" s="51"/>
      <c r="M663" s="51"/>
      <c r="N663" s="51"/>
      <c r="O663" s="51"/>
      <c r="P663" s="51" t="s">
        <v>744</v>
      </c>
      <c r="Q663" s="51"/>
      <c r="R663" s="51"/>
      <c r="S663" s="51"/>
      <c r="T663" s="106"/>
    </row>
    <row r="664" spans="1:20" hidden="1" x14ac:dyDescent="0.35">
      <c r="A664" s="52">
        <v>4</v>
      </c>
      <c r="B664" s="51">
        <v>1</v>
      </c>
      <c r="C664" s="99" t="s">
        <v>45</v>
      </c>
      <c r="D664" s="109" t="s">
        <v>871</v>
      </c>
      <c r="E664" s="105" t="s">
        <v>745</v>
      </c>
      <c r="F664" s="51"/>
      <c r="G664" s="51"/>
      <c r="H664" s="51"/>
      <c r="I664" s="51" t="s">
        <v>744</v>
      </c>
      <c r="J664" s="51"/>
      <c r="K664" s="51"/>
      <c r="L664" s="51" t="s">
        <v>744</v>
      </c>
      <c r="M664" s="51"/>
      <c r="N664" s="51"/>
      <c r="O664" s="51"/>
      <c r="P664" s="51"/>
      <c r="Q664" s="51" t="s">
        <v>744</v>
      </c>
      <c r="R664" s="51"/>
      <c r="S664" s="51"/>
      <c r="T664" s="106"/>
    </row>
    <row r="665" spans="1:20" ht="29" hidden="1" x14ac:dyDescent="0.35">
      <c r="A665" s="52">
        <v>4</v>
      </c>
      <c r="B665" s="51">
        <v>1</v>
      </c>
      <c r="C665" s="99" t="s">
        <v>45</v>
      </c>
      <c r="D665" s="109" t="s">
        <v>872</v>
      </c>
      <c r="E665" s="105" t="s">
        <v>745</v>
      </c>
      <c r="F665" s="51"/>
      <c r="G665" s="51"/>
      <c r="H665" s="51"/>
      <c r="I665" s="51" t="s">
        <v>744</v>
      </c>
      <c r="J665" s="51"/>
      <c r="K665" s="51"/>
      <c r="L665" s="51" t="s">
        <v>744</v>
      </c>
      <c r="M665" s="51"/>
      <c r="N665" s="51" t="s">
        <v>744</v>
      </c>
      <c r="O665" s="51"/>
      <c r="P665" s="51"/>
      <c r="Q665" s="51"/>
      <c r="R665" s="51"/>
      <c r="S665" s="51"/>
      <c r="T665" s="106"/>
    </row>
    <row r="666" spans="1:20" hidden="1" x14ac:dyDescent="0.35">
      <c r="A666" s="52">
        <v>4</v>
      </c>
      <c r="B666" s="51">
        <v>1</v>
      </c>
      <c r="C666" s="99" t="s">
        <v>45</v>
      </c>
      <c r="D666" s="109" t="s">
        <v>873</v>
      </c>
      <c r="E666" s="105" t="s">
        <v>745</v>
      </c>
      <c r="F666" s="51"/>
      <c r="G666" s="51"/>
      <c r="H666" s="51"/>
      <c r="I666" s="51"/>
      <c r="J666" s="51"/>
      <c r="K666" s="51"/>
      <c r="L666" s="51"/>
      <c r="M666" s="51"/>
      <c r="N666" s="51"/>
      <c r="O666" s="51"/>
      <c r="P666" s="51"/>
      <c r="Q666" s="51"/>
      <c r="R666" s="51"/>
      <c r="S666" s="51"/>
      <c r="T666" s="106"/>
    </row>
    <row r="667" spans="1:20" hidden="1" x14ac:dyDescent="0.35">
      <c r="A667" s="52">
        <v>4</v>
      </c>
      <c r="B667" s="51">
        <v>1</v>
      </c>
      <c r="C667" s="99" t="s">
        <v>45</v>
      </c>
      <c r="D667" s="109" t="s">
        <v>874</v>
      </c>
      <c r="E667" s="105" t="s">
        <v>745</v>
      </c>
      <c r="F667" s="51"/>
      <c r="G667" s="51"/>
      <c r="H667" s="51"/>
      <c r="I667" s="51"/>
      <c r="J667" s="51"/>
      <c r="K667" s="51"/>
      <c r="L667" s="51"/>
      <c r="M667" s="51"/>
      <c r="N667" s="51"/>
      <c r="O667" s="51"/>
      <c r="P667" s="51"/>
      <c r="Q667" s="51"/>
      <c r="R667" s="51"/>
      <c r="S667" s="51"/>
      <c r="T667" s="106"/>
    </row>
    <row r="668" spans="1:20" hidden="1" x14ac:dyDescent="0.35">
      <c r="A668" s="52">
        <v>4</v>
      </c>
      <c r="B668" s="51">
        <v>1</v>
      </c>
      <c r="C668" s="99" t="s">
        <v>45</v>
      </c>
      <c r="D668" s="109" t="s">
        <v>875</v>
      </c>
      <c r="E668" s="105" t="s">
        <v>745</v>
      </c>
      <c r="F668" s="51"/>
      <c r="G668" s="51"/>
      <c r="H668" s="51"/>
      <c r="I668" s="51"/>
      <c r="J668" s="51"/>
      <c r="K668" s="51"/>
      <c r="L668" s="51"/>
      <c r="M668" s="51"/>
      <c r="N668" s="51"/>
      <c r="O668" s="51"/>
      <c r="P668" s="51"/>
      <c r="Q668" s="51"/>
      <c r="R668" s="51"/>
      <c r="S668" s="51"/>
      <c r="T668" s="106"/>
    </row>
    <row r="669" spans="1:20" hidden="1" x14ac:dyDescent="0.35">
      <c r="A669" s="52">
        <v>4</v>
      </c>
      <c r="B669" s="51">
        <v>1</v>
      </c>
      <c r="C669" s="99" t="s">
        <v>64</v>
      </c>
      <c r="D669" s="109" t="s">
        <v>876</v>
      </c>
      <c r="E669" s="105"/>
      <c r="F669" s="51" t="s">
        <v>745</v>
      </c>
      <c r="G669" s="51"/>
      <c r="H669" s="51"/>
      <c r="I669" s="51"/>
      <c r="J669" s="51"/>
      <c r="K669" s="51"/>
      <c r="L669" s="51"/>
      <c r="M669" s="51"/>
      <c r="N669" s="51"/>
      <c r="O669" s="51"/>
      <c r="P669" s="51"/>
      <c r="Q669" s="51"/>
      <c r="R669" s="51"/>
      <c r="S669" s="51"/>
      <c r="T669" s="106"/>
    </row>
    <row r="670" spans="1:20" hidden="1" x14ac:dyDescent="0.35">
      <c r="A670" s="52">
        <v>4</v>
      </c>
      <c r="B670" s="51">
        <v>1</v>
      </c>
      <c r="C670" s="99" t="s">
        <v>64</v>
      </c>
      <c r="D670" s="109" t="s">
        <v>877</v>
      </c>
      <c r="E670" s="105" t="s">
        <v>744</v>
      </c>
      <c r="F670" s="51" t="s">
        <v>745</v>
      </c>
      <c r="G670" s="51"/>
      <c r="H670" s="51"/>
      <c r="I670" s="51"/>
      <c r="J670" s="51"/>
      <c r="K670" s="51"/>
      <c r="L670" s="51"/>
      <c r="M670" s="51"/>
      <c r="N670" s="51"/>
      <c r="O670" s="51"/>
      <c r="P670" s="51"/>
      <c r="Q670" s="51"/>
      <c r="R670" s="51"/>
      <c r="S670" s="51"/>
      <c r="T670" s="106"/>
    </row>
    <row r="671" spans="1:20" hidden="1" x14ac:dyDescent="0.35">
      <c r="A671" s="52">
        <v>4</v>
      </c>
      <c r="B671" s="51">
        <v>1</v>
      </c>
      <c r="C671" s="99" t="s">
        <v>64</v>
      </c>
      <c r="D671" s="109" t="s">
        <v>878</v>
      </c>
      <c r="E671" s="105" t="s">
        <v>744</v>
      </c>
      <c r="F671" s="51" t="s">
        <v>745</v>
      </c>
      <c r="G671" s="51"/>
      <c r="H671" s="51"/>
      <c r="I671" s="51"/>
      <c r="J671" s="51"/>
      <c r="K671" s="51"/>
      <c r="L671" s="51"/>
      <c r="M671" s="51"/>
      <c r="N671" s="51"/>
      <c r="O671" s="51"/>
      <c r="P671" s="51"/>
      <c r="Q671" s="51"/>
      <c r="R671" s="51"/>
      <c r="S671" s="51" t="s">
        <v>744</v>
      </c>
      <c r="T671" s="106"/>
    </row>
    <row r="672" spans="1:20" hidden="1" x14ac:dyDescent="0.35">
      <c r="A672" s="52">
        <v>4</v>
      </c>
      <c r="B672" s="51">
        <v>1</v>
      </c>
      <c r="C672" s="99" t="s">
        <v>64</v>
      </c>
      <c r="D672" s="109" t="s">
        <v>879</v>
      </c>
      <c r="E672" s="105" t="s">
        <v>744</v>
      </c>
      <c r="F672" s="51" t="s">
        <v>745</v>
      </c>
      <c r="G672" s="51"/>
      <c r="H672" s="51"/>
      <c r="I672" s="51"/>
      <c r="J672" s="51"/>
      <c r="K672" s="51"/>
      <c r="L672" s="51"/>
      <c r="M672" s="51"/>
      <c r="N672" s="51"/>
      <c r="O672" s="51"/>
      <c r="P672" s="51"/>
      <c r="Q672" s="51"/>
      <c r="R672" s="51"/>
      <c r="S672" s="51"/>
      <c r="T672" s="106"/>
    </row>
    <row r="673" spans="1:20" hidden="1" x14ac:dyDescent="0.35">
      <c r="A673" s="52">
        <v>4</v>
      </c>
      <c r="B673" s="51">
        <v>1</v>
      </c>
      <c r="C673" s="99" t="s">
        <v>64</v>
      </c>
      <c r="D673" s="109" t="s">
        <v>880</v>
      </c>
      <c r="E673" s="105" t="s">
        <v>744</v>
      </c>
      <c r="F673" s="51" t="s">
        <v>745</v>
      </c>
      <c r="G673" s="51"/>
      <c r="H673" s="51"/>
      <c r="I673" s="51"/>
      <c r="J673" s="51"/>
      <c r="K673" s="51"/>
      <c r="L673" s="51"/>
      <c r="M673" s="51"/>
      <c r="N673" s="51"/>
      <c r="O673" s="51"/>
      <c r="P673" s="51"/>
      <c r="Q673" s="51"/>
      <c r="R673" s="51"/>
      <c r="S673" s="51"/>
      <c r="T673" s="106"/>
    </row>
    <row r="674" spans="1:20" hidden="1" x14ac:dyDescent="0.35">
      <c r="A674" s="52">
        <v>4</v>
      </c>
      <c r="B674" s="51">
        <v>1</v>
      </c>
      <c r="C674" s="99" t="s">
        <v>67</v>
      </c>
      <c r="D674" s="109" t="s">
        <v>881</v>
      </c>
      <c r="E674" s="105" t="s">
        <v>744</v>
      </c>
      <c r="F674" s="51"/>
      <c r="G674" s="51"/>
      <c r="H674" s="51"/>
      <c r="I674" s="51"/>
      <c r="J674" s="51"/>
      <c r="K674" s="51"/>
      <c r="L674" s="51"/>
      <c r="M674" s="51"/>
      <c r="N674" s="51"/>
      <c r="O674" s="51"/>
      <c r="P674" s="51"/>
      <c r="Q674" s="51"/>
      <c r="R674" s="51"/>
      <c r="S674" s="51"/>
      <c r="T674" s="106"/>
    </row>
    <row r="675" spans="1:20" x14ac:dyDescent="0.35">
      <c r="A675" s="52">
        <v>4</v>
      </c>
      <c r="B675" s="51">
        <v>1</v>
      </c>
      <c r="C675" s="99" t="s">
        <v>67</v>
      </c>
      <c r="D675" s="109" t="s">
        <v>882</v>
      </c>
      <c r="E675" s="105" t="s">
        <v>744</v>
      </c>
      <c r="F675" s="51"/>
      <c r="G675" s="51"/>
      <c r="H675" s="51"/>
      <c r="I675" s="51"/>
      <c r="J675" s="51"/>
      <c r="K675" s="51"/>
      <c r="L675" s="51"/>
      <c r="M675" s="51"/>
      <c r="N675" s="51"/>
      <c r="O675" s="51"/>
      <c r="P675" s="51"/>
      <c r="Q675" s="51" t="s">
        <v>744</v>
      </c>
      <c r="R675" s="51" t="s">
        <v>744</v>
      </c>
      <c r="S675" s="51"/>
      <c r="T675" s="106"/>
    </row>
    <row r="676" spans="1:20" ht="43.5" hidden="1" x14ac:dyDescent="0.35">
      <c r="A676" s="52">
        <v>4</v>
      </c>
      <c r="B676" s="51">
        <v>1</v>
      </c>
      <c r="C676" s="99" t="s">
        <v>67</v>
      </c>
      <c r="D676" s="109" t="s">
        <v>883</v>
      </c>
      <c r="E676" s="105" t="s">
        <v>744</v>
      </c>
      <c r="F676" s="51"/>
      <c r="G676" s="51"/>
      <c r="H676" s="51"/>
      <c r="I676" s="51"/>
      <c r="J676" s="51"/>
      <c r="K676" s="51"/>
      <c r="L676" s="51"/>
      <c r="M676" s="51"/>
      <c r="N676" s="51" t="s">
        <v>744</v>
      </c>
      <c r="O676" s="51"/>
      <c r="P676" s="51" t="s">
        <v>744</v>
      </c>
      <c r="Q676" s="51"/>
      <c r="R676" s="51"/>
      <c r="S676" s="51"/>
      <c r="T676" s="106"/>
    </row>
    <row r="677" spans="1:20" ht="29" x14ac:dyDescent="0.35">
      <c r="A677" s="52">
        <v>4</v>
      </c>
      <c r="B677" s="51">
        <v>2</v>
      </c>
      <c r="C677" s="99" t="s">
        <v>90</v>
      </c>
      <c r="D677" s="109" t="s">
        <v>887</v>
      </c>
      <c r="E677" s="105" t="s">
        <v>744</v>
      </c>
      <c r="F677" s="51"/>
      <c r="G677" s="51"/>
      <c r="H677" s="51"/>
      <c r="I677" s="51"/>
      <c r="J677" s="51"/>
      <c r="K677" s="51"/>
      <c r="L677" s="51" t="s">
        <v>744</v>
      </c>
      <c r="M677" s="51"/>
      <c r="N677" s="51"/>
      <c r="O677" s="51"/>
      <c r="P677" s="51"/>
      <c r="Q677" s="51"/>
      <c r="R677" s="51" t="s">
        <v>744</v>
      </c>
      <c r="S677" s="51"/>
      <c r="T677" s="106"/>
    </row>
    <row r="678" spans="1:20" ht="29" x14ac:dyDescent="0.35">
      <c r="A678" s="52">
        <v>4</v>
      </c>
      <c r="B678" s="51">
        <v>2</v>
      </c>
      <c r="C678" s="99" t="s">
        <v>90</v>
      </c>
      <c r="D678" s="109" t="s">
        <v>888</v>
      </c>
      <c r="E678" s="105"/>
      <c r="F678" s="51"/>
      <c r="G678" s="51"/>
      <c r="H678" s="51"/>
      <c r="I678" s="51"/>
      <c r="J678" s="51"/>
      <c r="K678" s="51"/>
      <c r="L678" s="51" t="s">
        <v>744</v>
      </c>
      <c r="M678" s="51"/>
      <c r="N678" s="51"/>
      <c r="O678" s="51"/>
      <c r="P678" s="51"/>
      <c r="Q678" s="51"/>
      <c r="R678" s="51" t="s">
        <v>744</v>
      </c>
      <c r="S678" s="51"/>
      <c r="T678" s="106" t="s">
        <v>744</v>
      </c>
    </row>
    <row r="679" spans="1:20" ht="29" x14ac:dyDescent="0.35">
      <c r="A679" s="52">
        <v>4</v>
      </c>
      <c r="B679" s="51">
        <v>2</v>
      </c>
      <c r="C679" s="99" t="s">
        <v>85</v>
      </c>
      <c r="D679" s="109" t="s">
        <v>889</v>
      </c>
      <c r="E679" s="105"/>
      <c r="F679" s="51"/>
      <c r="G679" s="51"/>
      <c r="H679" s="51"/>
      <c r="I679" s="51"/>
      <c r="J679" s="51" t="s">
        <v>744</v>
      </c>
      <c r="K679" s="51"/>
      <c r="L679" s="51"/>
      <c r="M679" s="51" t="s">
        <v>744</v>
      </c>
      <c r="N679" s="51"/>
      <c r="O679" s="51"/>
      <c r="P679" s="51"/>
      <c r="Q679" s="51"/>
      <c r="R679" s="51" t="s">
        <v>744</v>
      </c>
      <c r="S679" s="51"/>
      <c r="T679" s="106" t="s">
        <v>744</v>
      </c>
    </row>
    <row r="680" spans="1:20" ht="43.5" x14ac:dyDescent="0.35">
      <c r="A680" s="52">
        <v>4</v>
      </c>
      <c r="B680" s="51">
        <v>2</v>
      </c>
      <c r="C680" s="99" t="s">
        <v>85</v>
      </c>
      <c r="D680" s="109" t="s">
        <v>890</v>
      </c>
      <c r="E680" s="105"/>
      <c r="F680" s="51"/>
      <c r="G680" s="51"/>
      <c r="H680" s="51" t="s">
        <v>744</v>
      </c>
      <c r="I680" s="51"/>
      <c r="J680" s="51" t="s">
        <v>744</v>
      </c>
      <c r="K680" s="51"/>
      <c r="L680" s="51" t="s">
        <v>744</v>
      </c>
      <c r="M680" s="51"/>
      <c r="N680" s="51"/>
      <c r="O680" s="51"/>
      <c r="P680" s="51"/>
      <c r="Q680" s="51"/>
      <c r="R680" s="51" t="s">
        <v>744</v>
      </c>
      <c r="S680" s="51"/>
      <c r="T680" s="106" t="s">
        <v>744</v>
      </c>
    </row>
    <row r="681" spans="1:20" ht="29" hidden="1" x14ac:dyDescent="0.35">
      <c r="A681" s="52">
        <v>4</v>
      </c>
      <c r="B681" s="51">
        <v>2</v>
      </c>
      <c r="C681" s="99" t="s">
        <v>85</v>
      </c>
      <c r="D681" s="109" t="s">
        <v>891</v>
      </c>
      <c r="E681" s="105" t="s">
        <v>744</v>
      </c>
      <c r="F681" s="51"/>
      <c r="G681" s="51"/>
      <c r="H681" s="51"/>
      <c r="I681" s="51"/>
      <c r="J681" s="51"/>
      <c r="K681" s="51"/>
      <c r="L681" s="51"/>
      <c r="M681" s="51"/>
      <c r="N681" s="51"/>
      <c r="O681" s="51"/>
      <c r="P681" s="51" t="s">
        <v>744</v>
      </c>
      <c r="Q681" s="51"/>
      <c r="R681" s="51"/>
      <c r="S681" s="51"/>
      <c r="T681" s="106"/>
    </row>
    <row r="682" spans="1:20" ht="29" hidden="1" x14ac:dyDescent="0.35">
      <c r="A682" s="52">
        <v>4</v>
      </c>
      <c r="B682" s="51">
        <v>2</v>
      </c>
      <c r="C682" s="99" t="s">
        <v>86</v>
      </c>
      <c r="D682" s="109" t="s">
        <v>892</v>
      </c>
      <c r="E682" s="105" t="s">
        <v>744</v>
      </c>
      <c r="F682" s="51"/>
      <c r="G682" s="51"/>
      <c r="H682" s="51"/>
      <c r="I682" s="51"/>
      <c r="J682" s="51"/>
      <c r="K682" s="51" t="s">
        <v>744</v>
      </c>
      <c r="L682" s="51"/>
      <c r="M682" s="51"/>
      <c r="N682" s="51"/>
      <c r="O682" s="51"/>
      <c r="P682" s="51" t="s">
        <v>744</v>
      </c>
      <c r="Q682" s="51"/>
      <c r="R682" s="51"/>
      <c r="S682" s="51"/>
      <c r="T682" s="106"/>
    </row>
    <row r="683" spans="1:20" ht="29" hidden="1" x14ac:dyDescent="0.35">
      <c r="A683" s="52">
        <v>4</v>
      </c>
      <c r="B683" s="51">
        <v>2</v>
      </c>
      <c r="C683" s="99" t="s">
        <v>86</v>
      </c>
      <c r="D683" s="109" t="s">
        <v>893</v>
      </c>
      <c r="E683" s="105"/>
      <c r="F683" s="51"/>
      <c r="G683" s="51" t="s">
        <v>744</v>
      </c>
      <c r="H683" s="51"/>
      <c r="I683" s="51"/>
      <c r="J683" s="51"/>
      <c r="K683" s="51"/>
      <c r="L683" s="51"/>
      <c r="M683" s="51"/>
      <c r="N683" s="51"/>
      <c r="O683" s="51"/>
      <c r="P683" s="51"/>
      <c r="Q683" s="51"/>
      <c r="R683" s="51"/>
      <c r="S683" s="51"/>
      <c r="T683" s="106"/>
    </row>
    <row r="684" spans="1:20" ht="29" hidden="1" x14ac:dyDescent="0.35">
      <c r="A684" s="52">
        <v>4</v>
      </c>
      <c r="B684" s="51">
        <v>2</v>
      </c>
      <c r="C684" s="99" t="s">
        <v>86</v>
      </c>
      <c r="D684" s="109" t="s">
        <v>894</v>
      </c>
      <c r="E684" s="105"/>
      <c r="F684" s="51"/>
      <c r="G684" s="51"/>
      <c r="H684" s="51" t="s">
        <v>744</v>
      </c>
      <c r="I684" s="51"/>
      <c r="J684" s="51" t="s">
        <v>744</v>
      </c>
      <c r="K684" s="51"/>
      <c r="L684" s="51" t="s">
        <v>744</v>
      </c>
      <c r="M684" s="51"/>
      <c r="N684" s="51"/>
      <c r="O684" s="51"/>
      <c r="P684" s="51"/>
      <c r="Q684" s="51"/>
      <c r="R684" s="51"/>
      <c r="S684" s="51"/>
      <c r="T684" s="106"/>
    </row>
    <row r="685" spans="1:20" hidden="1" x14ac:dyDescent="0.35">
      <c r="A685" s="52">
        <v>4</v>
      </c>
      <c r="B685" s="51">
        <v>2</v>
      </c>
      <c r="C685" s="99" t="s">
        <v>87</v>
      </c>
      <c r="D685" s="109" t="s">
        <v>895</v>
      </c>
      <c r="E685" s="105"/>
      <c r="F685" s="51"/>
      <c r="G685" s="51"/>
      <c r="H685" s="51"/>
      <c r="I685" s="51"/>
      <c r="J685" s="51" t="s">
        <v>744</v>
      </c>
      <c r="K685" s="51"/>
      <c r="L685" s="51"/>
      <c r="M685" s="51"/>
      <c r="N685" s="51"/>
      <c r="O685" s="51"/>
      <c r="P685" s="51"/>
      <c r="Q685" s="51"/>
      <c r="R685" s="51"/>
      <c r="S685" s="51"/>
      <c r="T685" s="106"/>
    </row>
    <row r="686" spans="1:20" ht="43.5" x14ac:dyDescent="0.35">
      <c r="A686" s="52">
        <v>4</v>
      </c>
      <c r="B686" s="51">
        <v>2</v>
      </c>
      <c r="C686" s="99" t="s">
        <v>87</v>
      </c>
      <c r="D686" s="109" t="s">
        <v>896</v>
      </c>
      <c r="E686" s="105"/>
      <c r="F686" s="51"/>
      <c r="G686" s="51"/>
      <c r="H686" s="51" t="s">
        <v>744</v>
      </c>
      <c r="I686" s="51"/>
      <c r="J686" s="51"/>
      <c r="K686" s="51"/>
      <c r="L686" s="51"/>
      <c r="M686" s="51" t="s">
        <v>744</v>
      </c>
      <c r="N686" s="51" t="s">
        <v>744</v>
      </c>
      <c r="O686" s="51"/>
      <c r="P686" s="51"/>
      <c r="Q686" s="51"/>
      <c r="R686" s="51" t="s">
        <v>744</v>
      </c>
      <c r="S686" s="51"/>
      <c r="T686" s="106"/>
    </row>
    <row r="687" spans="1:20" ht="29" hidden="1" x14ac:dyDescent="0.35">
      <c r="A687" s="52">
        <v>4</v>
      </c>
      <c r="B687" s="51">
        <v>2</v>
      </c>
      <c r="C687" s="99" t="s">
        <v>87</v>
      </c>
      <c r="D687" s="109" t="s">
        <v>897</v>
      </c>
      <c r="E687" s="105"/>
      <c r="F687" s="51"/>
      <c r="G687" s="51"/>
      <c r="H687" s="51"/>
      <c r="I687" s="51"/>
      <c r="J687" s="51" t="s">
        <v>744</v>
      </c>
      <c r="K687" s="51"/>
      <c r="L687" s="51"/>
      <c r="M687" s="51"/>
      <c r="N687" s="51"/>
      <c r="O687" s="51"/>
      <c r="P687" s="51"/>
      <c r="Q687" s="51"/>
      <c r="R687" s="51"/>
      <c r="S687" s="51"/>
      <c r="T687" s="106"/>
    </row>
    <row r="688" spans="1:20" hidden="1" x14ac:dyDescent="0.35">
      <c r="A688" s="52">
        <v>4</v>
      </c>
      <c r="B688" s="51">
        <v>2</v>
      </c>
      <c r="C688" s="99" t="s">
        <v>547</v>
      </c>
      <c r="D688" s="109" t="s">
        <v>898</v>
      </c>
      <c r="E688" s="105"/>
      <c r="F688" s="51"/>
      <c r="G688" s="51"/>
      <c r="H688" s="51"/>
      <c r="I688" s="51"/>
      <c r="J688" s="51" t="s">
        <v>744</v>
      </c>
      <c r="K688" s="51"/>
      <c r="L688" s="51"/>
      <c r="M688" s="51"/>
      <c r="N688" s="51"/>
      <c r="O688" s="51"/>
      <c r="P688" s="51"/>
      <c r="Q688" s="51"/>
      <c r="R688" s="51"/>
      <c r="S688" s="51"/>
      <c r="T688" s="106"/>
    </row>
    <row r="689" spans="1:20" hidden="1" x14ac:dyDescent="0.35">
      <c r="A689" s="52">
        <v>4</v>
      </c>
      <c r="B689" s="51">
        <v>2</v>
      </c>
      <c r="C689" s="99" t="s">
        <v>547</v>
      </c>
      <c r="D689" s="109" t="s">
        <v>899</v>
      </c>
      <c r="E689" s="105" t="s">
        <v>744</v>
      </c>
      <c r="F689" s="51"/>
      <c r="G689" s="51"/>
      <c r="H689" s="51"/>
      <c r="I689" s="51"/>
      <c r="J689" s="51"/>
      <c r="K689" s="51"/>
      <c r="L689" s="51"/>
      <c r="M689" s="51" t="s">
        <v>744</v>
      </c>
      <c r="N689" s="51"/>
      <c r="O689" s="51"/>
      <c r="P689" s="51"/>
      <c r="Q689" s="51"/>
      <c r="R689" s="51"/>
      <c r="S689" s="51"/>
      <c r="T689" s="106"/>
    </row>
    <row r="690" spans="1:20" ht="29" hidden="1" x14ac:dyDescent="0.35">
      <c r="A690" s="52">
        <v>4</v>
      </c>
      <c r="B690" s="51">
        <v>2</v>
      </c>
      <c r="C690" s="99" t="s">
        <v>886</v>
      </c>
      <c r="D690" s="109" t="s">
        <v>900</v>
      </c>
      <c r="E690" s="105" t="s">
        <v>744</v>
      </c>
      <c r="F690" s="51"/>
      <c r="G690" s="51"/>
      <c r="H690" s="51"/>
      <c r="I690" s="51"/>
      <c r="J690" s="51" t="s">
        <v>744</v>
      </c>
      <c r="K690" s="51"/>
      <c r="L690" s="51"/>
      <c r="M690" s="51" t="s">
        <v>744</v>
      </c>
      <c r="N690" s="51"/>
      <c r="O690" s="51"/>
      <c r="P690" s="51"/>
      <c r="Q690" s="51" t="s">
        <v>744</v>
      </c>
      <c r="R690" s="51"/>
      <c r="S690" s="51"/>
      <c r="T690" s="106"/>
    </row>
    <row r="691" spans="1:20" ht="29" hidden="1" x14ac:dyDescent="0.35">
      <c r="A691" s="52">
        <v>4</v>
      </c>
      <c r="B691" s="51">
        <v>2</v>
      </c>
      <c r="C691" s="99" t="s">
        <v>886</v>
      </c>
      <c r="D691" s="109" t="s">
        <v>901</v>
      </c>
      <c r="E691" s="105"/>
      <c r="F691" s="51"/>
      <c r="G691" s="51"/>
      <c r="H691" s="51"/>
      <c r="I691" s="51"/>
      <c r="J691" s="51" t="s">
        <v>744</v>
      </c>
      <c r="K691" s="51"/>
      <c r="L691" s="51"/>
      <c r="M691" s="51" t="s">
        <v>744</v>
      </c>
      <c r="N691" s="51"/>
      <c r="O691" s="51"/>
      <c r="P691" s="51"/>
      <c r="Q691" s="51"/>
      <c r="R691" s="51"/>
      <c r="S691" s="51"/>
      <c r="T691" s="106"/>
    </row>
    <row r="692" spans="1:20" ht="29" hidden="1" x14ac:dyDescent="0.35">
      <c r="A692" s="52">
        <v>4</v>
      </c>
      <c r="B692" s="51">
        <v>2</v>
      </c>
      <c r="C692" s="99" t="s">
        <v>886</v>
      </c>
      <c r="D692" s="109" t="s">
        <v>902</v>
      </c>
      <c r="E692" s="105"/>
      <c r="F692" s="51"/>
      <c r="G692" s="51"/>
      <c r="H692" s="51"/>
      <c r="I692" s="51"/>
      <c r="J692" s="51" t="s">
        <v>744</v>
      </c>
      <c r="K692" s="51"/>
      <c r="L692" s="51" t="s">
        <v>744</v>
      </c>
      <c r="M692" s="51"/>
      <c r="N692" s="51"/>
      <c r="O692" s="51"/>
      <c r="P692" s="51"/>
      <c r="Q692" s="51"/>
      <c r="R692" s="51"/>
      <c r="S692" s="51"/>
      <c r="T692" s="106"/>
    </row>
    <row r="693" spans="1:20" hidden="1" x14ac:dyDescent="0.35">
      <c r="A693" s="52">
        <v>4</v>
      </c>
      <c r="B693" s="51">
        <v>2</v>
      </c>
      <c r="C693" s="99" t="s">
        <v>45</v>
      </c>
      <c r="D693" s="109" t="s">
        <v>903</v>
      </c>
      <c r="E693" s="105" t="s">
        <v>745</v>
      </c>
      <c r="F693" s="51"/>
      <c r="G693" s="51"/>
      <c r="H693" s="51"/>
      <c r="I693" s="51"/>
      <c r="J693" s="51"/>
      <c r="K693" s="51"/>
      <c r="L693" s="51"/>
      <c r="M693" s="51"/>
      <c r="N693" s="51"/>
      <c r="O693" s="51"/>
      <c r="P693" s="51" t="s">
        <v>744</v>
      </c>
      <c r="Q693" s="51"/>
      <c r="R693" s="51"/>
      <c r="S693" s="51"/>
      <c r="T693" s="106"/>
    </row>
    <row r="694" spans="1:20" hidden="1" x14ac:dyDescent="0.35">
      <c r="A694" s="52">
        <v>4</v>
      </c>
      <c r="B694" s="51">
        <v>2</v>
      </c>
      <c r="C694" s="99" t="s">
        <v>45</v>
      </c>
      <c r="D694" s="109" t="s">
        <v>904</v>
      </c>
      <c r="E694" s="105" t="s">
        <v>745</v>
      </c>
      <c r="F694" s="51"/>
      <c r="G694" s="51"/>
      <c r="H694" s="51"/>
      <c r="I694" s="51"/>
      <c r="J694" s="51"/>
      <c r="K694" s="51"/>
      <c r="L694" s="51"/>
      <c r="M694" s="51"/>
      <c r="N694" s="51"/>
      <c r="O694" s="51"/>
      <c r="P694" s="51"/>
      <c r="Q694" s="51" t="s">
        <v>744</v>
      </c>
      <c r="R694" s="51"/>
      <c r="S694" s="51"/>
      <c r="T694" s="106"/>
    </row>
    <row r="695" spans="1:20" ht="29" x14ac:dyDescent="0.35">
      <c r="A695" s="52">
        <v>4</v>
      </c>
      <c r="B695" s="51">
        <v>2</v>
      </c>
      <c r="C695" s="99" t="s">
        <v>45</v>
      </c>
      <c r="D695" s="109" t="s">
        <v>905</v>
      </c>
      <c r="E695" s="105" t="s">
        <v>745</v>
      </c>
      <c r="F695" s="51"/>
      <c r="G695" s="51"/>
      <c r="H695" s="51"/>
      <c r="I695" s="51"/>
      <c r="J695" s="51"/>
      <c r="K695" s="51"/>
      <c r="L695" s="51"/>
      <c r="M695" s="51"/>
      <c r="N695" s="51"/>
      <c r="O695" s="51"/>
      <c r="P695" s="51" t="s">
        <v>744</v>
      </c>
      <c r="Q695" s="51" t="s">
        <v>744</v>
      </c>
      <c r="R695" s="51" t="s">
        <v>744</v>
      </c>
      <c r="S695" s="51"/>
      <c r="T695" s="106"/>
    </row>
    <row r="696" spans="1:20" ht="29" hidden="1" x14ac:dyDescent="0.35">
      <c r="A696" s="52">
        <v>4</v>
      </c>
      <c r="B696" s="51">
        <v>2</v>
      </c>
      <c r="C696" s="99" t="s">
        <v>45</v>
      </c>
      <c r="D696" s="109" t="s">
        <v>906</v>
      </c>
      <c r="E696" s="105" t="s">
        <v>745</v>
      </c>
      <c r="F696" s="51"/>
      <c r="G696" s="51"/>
      <c r="H696" s="51"/>
      <c r="I696" s="51"/>
      <c r="J696" s="51"/>
      <c r="K696" s="51"/>
      <c r="L696" s="51" t="s">
        <v>744</v>
      </c>
      <c r="M696" s="51"/>
      <c r="N696" s="51"/>
      <c r="O696" s="51"/>
      <c r="P696" s="51" t="s">
        <v>744</v>
      </c>
      <c r="Q696" s="51"/>
      <c r="R696" s="51"/>
      <c r="S696" s="51"/>
      <c r="T696" s="106"/>
    </row>
    <row r="697" spans="1:20" hidden="1" x14ac:dyDescent="0.35">
      <c r="A697" s="52">
        <v>4</v>
      </c>
      <c r="B697" s="51">
        <v>2</v>
      </c>
      <c r="C697" s="99" t="s">
        <v>64</v>
      </c>
      <c r="D697" s="109" t="s">
        <v>877</v>
      </c>
      <c r="E697" s="105" t="s">
        <v>744</v>
      </c>
      <c r="F697" s="51" t="s">
        <v>745</v>
      </c>
      <c r="G697" s="51"/>
      <c r="H697" s="51"/>
      <c r="I697" s="51"/>
      <c r="J697" s="51"/>
      <c r="K697" s="51"/>
      <c r="L697" s="51"/>
      <c r="M697" s="51"/>
      <c r="N697" s="51"/>
      <c r="O697" s="51"/>
      <c r="P697" s="51"/>
      <c r="Q697" s="51"/>
      <c r="R697" s="51"/>
      <c r="S697" s="51"/>
      <c r="T697" s="106"/>
    </row>
    <row r="698" spans="1:20" hidden="1" x14ac:dyDescent="0.35">
      <c r="A698" s="52">
        <v>4</v>
      </c>
      <c r="B698" s="51">
        <v>2</v>
      </c>
      <c r="C698" s="99" t="s">
        <v>64</v>
      </c>
      <c r="D698" s="109" t="s">
        <v>907</v>
      </c>
      <c r="E698" s="105" t="s">
        <v>744</v>
      </c>
      <c r="F698" s="51" t="s">
        <v>745</v>
      </c>
      <c r="G698" s="51"/>
      <c r="H698" s="51"/>
      <c r="I698" s="51"/>
      <c r="J698" s="51"/>
      <c r="K698" s="51"/>
      <c r="L698" s="51"/>
      <c r="M698" s="51"/>
      <c r="N698" s="51"/>
      <c r="O698" s="51"/>
      <c r="P698" s="51" t="s">
        <v>744</v>
      </c>
      <c r="Q698" s="51"/>
      <c r="R698" s="51"/>
      <c r="S698" s="51"/>
      <c r="T698" s="106"/>
    </row>
    <row r="699" spans="1:20" hidden="1" x14ac:dyDescent="0.35">
      <c r="A699" s="52">
        <v>4</v>
      </c>
      <c r="B699" s="51">
        <v>2</v>
      </c>
      <c r="C699" s="99" t="s">
        <v>67</v>
      </c>
      <c r="D699" s="109" t="s">
        <v>908</v>
      </c>
      <c r="E699" s="105" t="s">
        <v>744</v>
      </c>
      <c r="F699" s="51"/>
      <c r="G699" s="51"/>
      <c r="H699" s="51"/>
      <c r="I699" s="51"/>
      <c r="J699" s="51"/>
      <c r="K699" s="51"/>
      <c r="L699" s="51"/>
      <c r="M699" s="51"/>
      <c r="N699" s="51"/>
      <c r="O699" s="51"/>
      <c r="P699" s="51" t="s">
        <v>744</v>
      </c>
      <c r="Q699" s="51"/>
      <c r="R699" s="51"/>
      <c r="S699" s="51"/>
      <c r="T699" s="106"/>
    </row>
    <row r="700" spans="1:20" hidden="1" x14ac:dyDescent="0.35">
      <c r="A700" s="52">
        <v>4</v>
      </c>
      <c r="B700" s="51">
        <v>2</v>
      </c>
      <c r="C700" s="99" t="s">
        <v>67</v>
      </c>
      <c r="D700" s="109" t="s">
        <v>909</v>
      </c>
      <c r="E700" s="105" t="s">
        <v>744</v>
      </c>
      <c r="F700" s="51"/>
      <c r="G700" s="51"/>
      <c r="H700" s="51"/>
      <c r="I700" s="51"/>
      <c r="J700" s="51"/>
      <c r="K700" s="51"/>
      <c r="L700" s="51"/>
      <c r="M700" s="51"/>
      <c r="N700" s="51"/>
      <c r="O700" s="51"/>
      <c r="P700" s="51" t="s">
        <v>744</v>
      </c>
      <c r="Q700" s="51"/>
      <c r="R700" s="51"/>
      <c r="S700" s="51"/>
      <c r="T700" s="106"/>
    </row>
    <row r="701" spans="1:20" hidden="1" x14ac:dyDescent="0.35">
      <c r="A701" s="52">
        <v>4</v>
      </c>
      <c r="B701" s="51">
        <v>2</v>
      </c>
      <c r="C701" s="99" t="s">
        <v>67</v>
      </c>
      <c r="D701" s="109" t="s">
        <v>910</v>
      </c>
      <c r="E701" s="105"/>
      <c r="F701" s="51"/>
      <c r="G701" s="51"/>
      <c r="H701" s="51"/>
      <c r="I701" s="51"/>
      <c r="J701" s="51" t="s">
        <v>744</v>
      </c>
      <c r="K701" s="51"/>
      <c r="L701" s="51"/>
      <c r="M701" s="51"/>
      <c r="N701" s="51"/>
      <c r="O701" s="51"/>
      <c r="P701" s="51"/>
      <c r="Q701" s="51"/>
      <c r="R701" s="51"/>
      <c r="S701" s="51"/>
      <c r="T701" s="106"/>
    </row>
    <row r="702" spans="1:20" hidden="1" x14ac:dyDescent="0.35">
      <c r="A702" s="52">
        <v>4</v>
      </c>
      <c r="B702" s="51">
        <v>3</v>
      </c>
      <c r="C702" s="99" t="s">
        <v>911</v>
      </c>
      <c r="D702" s="109" t="s">
        <v>914</v>
      </c>
      <c r="E702" s="105"/>
      <c r="F702" s="51"/>
      <c r="G702" s="51"/>
      <c r="H702" s="51"/>
      <c r="I702" s="51"/>
      <c r="J702" s="51"/>
      <c r="K702" s="51"/>
      <c r="L702" s="51" t="s">
        <v>744</v>
      </c>
      <c r="M702" s="51"/>
      <c r="N702" s="51"/>
      <c r="O702" s="51"/>
      <c r="P702" s="51"/>
      <c r="Q702" s="51"/>
      <c r="R702" s="51"/>
      <c r="S702" s="51"/>
      <c r="T702" s="106"/>
    </row>
    <row r="703" spans="1:20" hidden="1" x14ac:dyDescent="0.35">
      <c r="A703" s="52">
        <v>4</v>
      </c>
      <c r="B703" s="51">
        <v>3</v>
      </c>
      <c r="C703" s="99" t="s">
        <v>911</v>
      </c>
      <c r="D703" s="109" t="s">
        <v>915</v>
      </c>
      <c r="E703" s="105"/>
      <c r="F703" s="51"/>
      <c r="G703" s="51"/>
      <c r="H703" s="51"/>
      <c r="I703" s="51"/>
      <c r="J703" s="51"/>
      <c r="K703" s="51"/>
      <c r="L703" s="51" t="s">
        <v>744</v>
      </c>
      <c r="M703" s="51"/>
      <c r="N703" s="51"/>
      <c r="O703" s="51"/>
      <c r="P703" s="51"/>
      <c r="Q703" s="51"/>
      <c r="R703" s="51"/>
      <c r="S703" s="51"/>
      <c r="T703" s="106"/>
    </row>
    <row r="704" spans="1:20" ht="43.5" x14ac:dyDescent="0.35">
      <c r="A704" s="52">
        <v>4</v>
      </c>
      <c r="B704" s="51">
        <v>3</v>
      </c>
      <c r="C704" s="99" t="s">
        <v>911</v>
      </c>
      <c r="D704" s="109" t="s">
        <v>916</v>
      </c>
      <c r="E704" s="105"/>
      <c r="F704" s="51"/>
      <c r="G704" s="51"/>
      <c r="H704" s="51"/>
      <c r="I704" s="51"/>
      <c r="J704" s="51" t="s">
        <v>744</v>
      </c>
      <c r="K704" s="51"/>
      <c r="L704" s="51" t="s">
        <v>744</v>
      </c>
      <c r="M704" s="51"/>
      <c r="N704" s="51"/>
      <c r="O704" s="51"/>
      <c r="P704" s="51"/>
      <c r="Q704" s="51"/>
      <c r="R704" s="51" t="s">
        <v>744</v>
      </c>
      <c r="S704" s="51"/>
      <c r="T704" s="106"/>
    </row>
    <row r="705" spans="1:20" ht="43.5" x14ac:dyDescent="0.35">
      <c r="A705" s="52">
        <v>4</v>
      </c>
      <c r="B705" s="51">
        <v>3</v>
      </c>
      <c r="C705" s="99" t="s">
        <v>911</v>
      </c>
      <c r="D705" s="109" t="s">
        <v>917</v>
      </c>
      <c r="E705" s="105"/>
      <c r="F705" s="51"/>
      <c r="G705" s="51"/>
      <c r="H705" s="51" t="s">
        <v>744</v>
      </c>
      <c r="I705" s="51"/>
      <c r="J705" s="51"/>
      <c r="K705" s="51"/>
      <c r="L705" s="51" t="s">
        <v>744</v>
      </c>
      <c r="M705" s="51"/>
      <c r="N705" s="51"/>
      <c r="O705" s="51"/>
      <c r="P705" s="51"/>
      <c r="Q705" s="51"/>
      <c r="R705" s="51" t="s">
        <v>744</v>
      </c>
      <c r="S705" s="51"/>
      <c r="T705" s="106"/>
    </row>
    <row r="706" spans="1:20" hidden="1" x14ac:dyDescent="0.35">
      <c r="A706" s="52">
        <v>4</v>
      </c>
      <c r="B706" s="51">
        <v>3</v>
      </c>
      <c r="C706" s="99" t="s">
        <v>911</v>
      </c>
      <c r="D706" s="109" t="s">
        <v>918</v>
      </c>
      <c r="E706" s="105"/>
      <c r="F706" s="51"/>
      <c r="G706" s="51"/>
      <c r="H706" s="51" t="s">
        <v>744</v>
      </c>
      <c r="I706" s="51"/>
      <c r="J706" s="51"/>
      <c r="K706" s="51"/>
      <c r="L706" s="51" t="s">
        <v>744</v>
      </c>
      <c r="M706" s="51"/>
      <c r="N706" s="51"/>
      <c r="O706" s="51"/>
      <c r="P706" s="51"/>
      <c r="Q706" s="51"/>
      <c r="R706" s="51"/>
      <c r="S706" s="51"/>
      <c r="T706" s="106"/>
    </row>
    <row r="707" spans="1:20" hidden="1" x14ac:dyDescent="0.35">
      <c r="A707" s="52">
        <v>4</v>
      </c>
      <c r="B707" s="51">
        <v>3</v>
      </c>
      <c r="C707" s="99" t="s">
        <v>911</v>
      </c>
      <c r="D707" s="109" t="s">
        <v>919</v>
      </c>
      <c r="E707" s="105"/>
      <c r="F707" s="51"/>
      <c r="G707" s="51"/>
      <c r="H707" s="51"/>
      <c r="I707" s="51"/>
      <c r="J707" s="51" t="s">
        <v>744</v>
      </c>
      <c r="K707" s="51"/>
      <c r="L707" s="51"/>
      <c r="M707" s="51"/>
      <c r="N707" s="51"/>
      <c r="O707" s="51"/>
      <c r="P707" s="51"/>
      <c r="Q707" s="51"/>
      <c r="R707" s="51"/>
      <c r="S707" s="51"/>
      <c r="T707" s="106"/>
    </row>
    <row r="708" spans="1:20" ht="29" hidden="1" x14ac:dyDescent="0.35">
      <c r="A708" s="52">
        <v>4</v>
      </c>
      <c r="B708" s="51">
        <v>3</v>
      </c>
      <c r="C708" s="99" t="s">
        <v>912</v>
      </c>
      <c r="D708" s="109" t="s">
        <v>920</v>
      </c>
      <c r="E708" s="105"/>
      <c r="F708" s="51"/>
      <c r="G708" s="51"/>
      <c r="H708" s="51"/>
      <c r="I708" s="51" t="s">
        <v>744</v>
      </c>
      <c r="J708" s="51"/>
      <c r="K708" s="51"/>
      <c r="L708" s="51"/>
      <c r="M708" s="51"/>
      <c r="N708" s="51"/>
      <c r="O708" s="51"/>
      <c r="P708" s="51"/>
      <c r="Q708" s="51"/>
      <c r="R708" s="51"/>
      <c r="S708" s="51"/>
      <c r="T708" s="106" t="s">
        <v>744</v>
      </c>
    </row>
    <row r="709" spans="1:20" ht="29" x14ac:dyDescent="0.35">
      <c r="A709" s="52">
        <v>4</v>
      </c>
      <c r="B709" s="51">
        <v>3</v>
      </c>
      <c r="C709" s="99" t="s">
        <v>912</v>
      </c>
      <c r="D709" s="109" t="s">
        <v>921</v>
      </c>
      <c r="E709" s="105"/>
      <c r="F709" s="51"/>
      <c r="G709" s="51"/>
      <c r="H709" s="51"/>
      <c r="I709" s="51"/>
      <c r="J709" s="51"/>
      <c r="K709" s="51"/>
      <c r="L709" s="51"/>
      <c r="M709" s="51"/>
      <c r="N709" s="51" t="s">
        <v>744</v>
      </c>
      <c r="O709" s="51"/>
      <c r="P709" s="51"/>
      <c r="Q709" s="51"/>
      <c r="R709" s="51" t="s">
        <v>744</v>
      </c>
      <c r="S709" s="51"/>
      <c r="T709" s="106"/>
    </row>
    <row r="710" spans="1:20" ht="29" hidden="1" x14ac:dyDescent="0.35">
      <c r="A710" s="52">
        <v>4</v>
      </c>
      <c r="B710" s="51">
        <v>3</v>
      </c>
      <c r="C710" s="99" t="s">
        <v>912</v>
      </c>
      <c r="D710" s="109" t="s">
        <v>922</v>
      </c>
      <c r="E710" s="105"/>
      <c r="F710" s="51"/>
      <c r="G710" s="51"/>
      <c r="H710" s="51" t="s">
        <v>744</v>
      </c>
      <c r="I710" s="51"/>
      <c r="J710" s="51"/>
      <c r="K710" s="51"/>
      <c r="L710" s="51"/>
      <c r="M710" s="51"/>
      <c r="N710" s="51"/>
      <c r="O710" s="51"/>
      <c r="P710" s="51"/>
      <c r="Q710" s="51"/>
      <c r="R710" s="51"/>
      <c r="S710" s="51"/>
      <c r="T710" s="106" t="s">
        <v>744</v>
      </c>
    </row>
    <row r="711" spans="1:20" hidden="1" x14ac:dyDescent="0.35">
      <c r="A711" s="52">
        <v>4</v>
      </c>
      <c r="B711" s="51">
        <v>3</v>
      </c>
      <c r="C711" s="99" t="s">
        <v>912</v>
      </c>
      <c r="D711" s="109" t="s">
        <v>923</v>
      </c>
      <c r="E711" s="105"/>
      <c r="F711" s="51"/>
      <c r="G711" s="51"/>
      <c r="H711" s="51"/>
      <c r="I711" s="51"/>
      <c r="J711" s="51" t="s">
        <v>744</v>
      </c>
      <c r="K711" s="51"/>
      <c r="L711" s="51"/>
      <c r="M711" s="51"/>
      <c r="N711" s="51" t="s">
        <v>744</v>
      </c>
      <c r="O711" s="51"/>
      <c r="P711" s="51"/>
      <c r="Q711" s="51"/>
      <c r="R711" s="51"/>
      <c r="S711" s="51"/>
      <c r="T711" s="106"/>
    </row>
    <row r="712" spans="1:20" ht="29" hidden="1" x14ac:dyDescent="0.35">
      <c r="A712" s="52">
        <v>4</v>
      </c>
      <c r="B712" s="51">
        <v>3</v>
      </c>
      <c r="C712" s="99" t="s">
        <v>912</v>
      </c>
      <c r="D712" s="109" t="s">
        <v>924</v>
      </c>
      <c r="E712" s="105"/>
      <c r="F712" s="51"/>
      <c r="G712" s="51"/>
      <c r="H712" s="51" t="s">
        <v>744</v>
      </c>
      <c r="I712" s="51"/>
      <c r="J712" s="51" t="s">
        <v>744</v>
      </c>
      <c r="K712" s="51"/>
      <c r="L712" s="51"/>
      <c r="M712" s="51"/>
      <c r="N712" s="51"/>
      <c r="O712" s="51"/>
      <c r="P712" s="51"/>
      <c r="Q712" s="51"/>
      <c r="R712" s="51"/>
      <c r="S712" s="51"/>
      <c r="T712" s="106"/>
    </row>
    <row r="713" spans="1:20" hidden="1" x14ac:dyDescent="0.35">
      <c r="A713" s="52">
        <v>4</v>
      </c>
      <c r="B713" s="51">
        <v>3</v>
      </c>
      <c r="C713" s="99" t="s">
        <v>913</v>
      </c>
      <c r="D713" s="109" t="s">
        <v>893</v>
      </c>
      <c r="E713" s="105"/>
      <c r="F713" s="51"/>
      <c r="G713" s="51" t="s">
        <v>744</v>
      </c>
      <c r="H713" s="51"/>
      <c r="I713" s="51"/>
      <c r="J713" s="51"/>
      <c r="K713" s="51"/>
      <c r="L713" s="51"/>
      <c r="M713" s="51"/>
      <c r="N713" s="51"/>
      <c r="O713" s="51"/>
      <c r="P713" s="51"/>
      <c r="Q713" s="51"/>
      <c r="R713" s="51"/>
      <c r="S713" s="51"/>
      <c r="T713" s="106"/>
    </row>
    <row r="714" spans="1:20" hidden="1" x14ac:dyDescent="0.35">
      <c r="A714" s="52">
        <v>4</v>
      </c>
      <c r="B714" s="51">
        <v>3</v>
      </c>
      <c r="C714" s="99" t="s">
        <v>913</v>
      </c>
      <c r="D714" s="109" t="s">
        <v>925</v>
      </c>
      <c r="E714" s="105"/>
      <c r="F714" s="51"/>
      <c r="G714" s="51"/>
      <c r="H714" s="51"/>
      <c r="I714" s="51"/>
      <c r="J714" s="51"/>
      <c r="K714" s="51"/>
      <c r="L714" s="51"/>
      <c r="M714" s="51"/>
      <c r="N714" s="51"/>
      <c r="O714" s="51"/>
      <c r="P714" s="51"/>
      <c r="Q714" s="51"/>
      <c r="R714" s="51"/>
      <c r="S714" s="51"/>
      <c r="T714" s="106" t="s">
        <v>744</v>
      </c>
    </row>
    <row r="715" spans="1:20" ht="29" hidden="1" x14ac:dyDescent="0.35">
      <c r="A715" s="52">
        <v>4</v>
      </c>
      <c r="B715" s="51">
        <v>3</v>
      </c>
      <c r="C715" s="99" t="s">
        <v>913</v>
      </c>
      <c r="D715" s="109" t="s">
        <v>926</v>
      </c>
      <c r="E715" s="105" t="s">
        <v>744</v>
      </c>
      <c r="F715" s="51"/>
      <c r="G715" s="51"/>
      <c r="H715" s="51"/>
      <c r="I715" s="51"/>
      <c r="J715" s="51"/>
      <c r="K715" s="51"/>
      <c r="L715" s="51"/>
      <c r="M715" s="51" t="s">
        <v>744</v>
      </c>
      <c r="N715" s="51"/>
      <c r="O715" s="51"/>
      <c r="P715" s="51" t="s">
        <v>744</v>
      </c>
      <c r="Q715" s="51"/>
      <c r="R715" s="51"/>
      <c r="S715" s="51"/>
      <c r="T715" s="106"/>
    </row>
    <row r="716" spans="1:20" ht="29" x14ac:dyDescent="0.35">
      <c r="A716" s="52">
        <v>4</v>
      </c>
      <c r="B716" s="51">
        <v>3</v>
      </c>
      <c r="C716" s="99" t="s">
        <v>913</v>
      </c>
      <c r="D716" s="109" t="s">
        <v>927</v>
      </c>
      <c r="E716" s="105"/>
      <c r="F716" s="51"/>
      <c r="G716" s="51"/>
      <c r="H716" s="51" t="s">
        <v>744</v>
      </c>
      <c r="I716" s="51"/>
      <c r="J716" s="51"/>
      <c r="K716" s="51"/>
      <c r="L716" s="51"/>
      <c r="M716" s="51" t="s">
        <v>744</v>
      </c>
      <c r="N716" s="51"/>
      <c r="O716" s="51"/>
      <c r="P716" s="51"/>
      <c r="Q716" s="51"/>
      <c r="R716" s="51" t="s">
        <v>744</v>
      </c>
      <c r="S716" s="51"/>
      <c r="T716" s="106"/>
    </row>
    <row r="717" spans="1:20" ht="29" x14ac:dyDescent="0.35">
      <c r="A717" s="52">
        <v>4</v>
      </c>
      <c r="B717" s="51">
        <v>3</v>
      </c>
      <c r="C717" s="99" t="s">
        <v>913</v>
      </c>
      <c r="D717" s="109" t="s">
        <v>928</v>
      </c>
      <c r="E717" s="105"/>
      <c r="F717" s="51"/>
      <c r="G717" s="51"/>
      <c r="H717" s="51" t="s">
        <v>744</v>
      </c>
      <c r="I717" s="51"/>
      <c r="J717" s="51" t="s">
        <v>744</v>
      </c>
      <c r="K717" s="51"/>
      <c r="L717" s="51"/>
      <c r="M717" s="51"/>
      <c r="N717" s="51"/>
      <c r="O717" s="51"/>
      <c r="P717" s="51"/>
      <c r="Q717" s="51"/>
      <c r="R717" s="51" t="s">
        <v>744</v>
      </c>
      <c r="S717" s="51"/>
      <c r="T717" s="106"/>
    </row>
    <row r="718" spans="1:20" ht="43.5" hidden="1" x14ac:dyDescent="0.35">
      <c r="A718" s="52">
        <v>4</v>
      </c>
      <c r="B718" s="51">
        <v>3</v>
      </c>
      <c r="C718" s="99" t="s">
        <v>913</v>
      </c>
      <c r="D718" s="109" t="s">
        <v>929</v>
      </c>
      <c r="E718" s="105"/>
      <c r="F718" s="51"/>
      <c r="G718" s="51"/>
      <c r="H718" s="51" t="s">
        <v>744</v>
      </c>
      <c r="I718" s="51" t="s">
        <v>744</v>
      </c>
      <c r="J718" s="51"/>
      <c r="K718" s="51"/>
      <c r="L718" s="51"/>
      <c r="M718" s="51"/>
      <c r="N718" s="51"/>
      <c r="O718" s="51"/>
      <c r="P718" s="51"/>
      <c r="Q718" s="51"/>
      <c r="R718" s="51"/>
      <c r="S718" s="51"/>
      <c r="T718" s="106" t="s">
        <v>744</v>
      </c>
    </row>
    <row r="719" spans="1:20" ht="29" hidden="1" x14ac:dyDescent="0.35">
      <c r="A719" s="52">
        <v>4</v>
      </c>
      <c r="B719" s="51">
        <v>3</v>
      </c>
      <c r="C719" s="99" t="s">
        <v>138</v>
      </c>
      <c r="D719" s="109" t="s">
        <v>930</v>
      </c>
      <c r="E719" s="105"/>
      <c r="F719" s="51"/>
      <c r="G719" s="51"/>
      <c r="H719" s="51"/>
      <c r="I719" s="51"/>
      <c r="J719" s="51"/>
      <c r="K719" s="51"/>
      <c r="L719" s="51"/>
      <c r="M719" s="51"/>
      <c r="N719" s="51" t="s">
        <v>744</v>
      </c>
      <c r="O719" s="51"/>
      <c r="P719" s="51"/>
      <c r="Q719" s="51"/>
      <c r="R719" s="51"/>
      <c r="S719" s="51"/>
      <c r="T719" s="106" t="s">
        <v>744</v>
      </c>
    </row>
    <row r="720" spans="1:20" ht="43.5" hidden="1" x14ac:dyDescent="0.35">
      <c r="A720" s="52">
        <v>4</v>
      </c>
      <c r="B720" s="51">
        <v>3</v>
      </c>
      <c r="C720" s="99" t="s">
        <v>138</v>
      </c>
      <c r="D720" s="109" t="s">
        <v>931</v>
      </c>
      <c r="E720" s="105" t="s">
        <v>744</v>
      </c>
      <c r="F720" s="51"/>
      <c r="G720" s="51"/>
      <c r="H720" s="51"/>
      <c r="I720" s="51"/>
      <c r="J720" s="51" t="s">
        <v>744</v>
      </c>
      <c r="K720" s="51"/>
      <c r="L720" s="51"/>
      <c r="M720" s="51"/>
      <c r="N720" s="51"/>
      <c r="O720" s="51" t="s">
        <v>744</v>
      </c>
      <c r="P720" s="51"/>
      <c r="Q720" s="51"/>
      <c r="R720" s="51"/>
      <c r="S720" s="51"/>
      <c r="T720" s="106"/>
    </row>
    <row r="721" spans="1:20" ht="29" x14ac:dyDescent="0.35">
      <c r="A721" s="52">
        <v>4</v>
      </c>
      <c r="B721" s="51">
        <v>3</v>
      </c>
      <c r="C721" s="99" t="s">
        <v>138</v>
      </c>
      <c r="D721" s="109" t="s">
        <v>932</v>
      </c>
      <c r="E721" s="105"/>
      <c r="F721" s="51"/>
      <c r="G721" s="51"/>
      <c r="H721" s="51"/>
      <c r="I721" s="51"/>
      <c r="J721" s="51" t="s">
        <v>744</v>
      </c>
      <c r="K721" s="51"/>
      <c r="L721" s="51"/>
      <c r="M721" s="51"/>
      <c r="N721" s="51"/>
      <c r="O721" s="51"/>
      <c r="P721" s="51"/>
      <c r="Q721" s="51"/>
      <c r="R721" s="51" t="s">
        <v>744</v>
      </c>
      <c r="S721" s="51"/>
      <c r="T721" s="106"/>
    </row>
    <row r="722" spans="1:20" ht="29" hidden="1" x14ac:dyDescent="0.35">
      <c r="A722" s="52">
        <v>4</v>
      </c>
      <c r="B722" s="51">
        <v>3</v>
      </c>
      <c r="C722" s="99" t="s">
        <v>138</v>
      </c>
      <c r="D722" s="109" t="s">
        <v>933</v>
      </c>
      <c r="E722" s="105"/>
      <c r="F722" s="51"/>
      <c r="G722" s="51"/>
      <c r="H722" s="51"/>
      <c r="I722" s="51"/>
      <c r="J722" s="51" t="s">
        <v>744</v>
      </c>
      <c r="K722" s="51"/>
      <c r="L722" s="51" t="s">
        <v>744</v>
      </c>
      <c r="M722" s="51"/>
      <c r="N722" s="51"/>
      <c r="O722" s="51"/>
      <c r="P722" s="51"/>
      <c r="Q722" s="51"/>
      <c r="R722" s="51"/>
      <c r="S722" s="51"/>
      <c r="T722" s="106"/>
    </row>
    <row r="723" spans="1:20" ht="29" x14ac:dyDescent="0.35">
      <c r="A723" s="52">
        <v>4</v>
      </c>
      <c r="B723" s="51">
        <v>3</v>
      </c>
      <c r="C723" s="99" t="s">
        <v>138</v>
      </c>
      <c r="D723" s="109" t="s">
        <v>934</v>
      </c>
      <c r="E723" s="105"/>
      <c r="F723" s="51"/>
      <c r="G723" s="51"/>
      <c r="H723" s="51"/>
      <c r="I723" s="51"/>
      <c r="J723" s="51" t="s">
        <v>744</v>
      </c>
      <c r="K723" s="51"/>
      <c r="L723" s="51"/>
      <c r="M723" s="51"/>
      <c r="N723" s="51"/>
      <c r="O723" s="51"/>
      <c r="P723" s="51"/>
      <c r="Q723" s="51"/>
      <c r="R723" s="51" t="s">
        <v>744</v>
      </c>
      <c r="S723" s="51"/>
      <c r="T723" s="106" t="s">
        <v>744</v>
      </c>
    </row>
    <row r="724" spans="1:20" hidden="1" x14ac:dyDescent="0.35">
      <c r="A724" s="52">
        <v>4</v>
      </c>
      <c r="B724" s="51">
        <v>3</v>
      </c>
      <c r="C724" s="99" t="s">
        <v>139</v>
      </c>
      <c r="D724" s="109" t="s">
        <v>935</v>
      </c>
      <c r="E724" s="105"/>
      <c r="F724" s="51"/>
      <c r="G724" s="51"/>
      <c r="H724" s="51"/>
      <c r="I724" s="51"/>
      <c r="J724" s="51"/>
      <c r="K724" s="51" t="s">
        <v>744</v>
      </c>
      <c r="L724" s="51" t="s">
        <v>744</v>
      </c>
      <c r="M724" s="51"/>
      <c r="N724" s="51"/>
      <c r="O724" s="51"/>
      <c r="P724" s="51"/>
      <c r="Q724" s="51"/>
      <c r="R724" s="51"/>
      <c r="S724" s="51"/>
      <c r="T724" s="106"/>
    </row>
    <row r="725" spans="1:20" hidden="1" x14ac:dyDescent="0.35">
      <c r="A725" s="52">
        <v>4</v>
      </c>
      <c r="B725" s="51">
        <v>3</v>
      </c>
      <c r="C725" s="99" t="s">
        <v>139</v>
      </c>
      <c r="D725" s="109" t="s">
        <v>936</v>
      </c>
      <c r="E725" s="105"/>
      <c r="F725" s="51"/>
      <c r="G725" s="51"/>
      <c r="H725" s="51"/>
      <c r="I725" s="51"/>
      <c r="J725" s="51"/>
      <c r="K725" s="51"/>
      <c r="L725" s="51"/>
      <c r="M725" s="51"/>
      <c r="N725" s="51"/>
      <c r="O725" s="51"/>
      <c r="P725" s="51"/>
      <c r="Q725" s="51"/>
      <c r="R725" s="51"/>
      <c r="S725" s="51"/>
      <c r="T725" s="106"/>
    </row>
    <row r="726" spans="1:20" ht="29" x14ac:dyDescent="0.35">
      <c r="A726" s="52">
        <v>4</v>
      </c>
      <c r="B726" s="51">
        <v>3</v>
      </c>
      <c r="C726" s="99" t="s">
        <v>139</v>
      </c>
      <c r="D726" s="109" t="s">
        <v>937</v>
      </c>
      <c r="E726" s="105" t="s">
        <v>744</v>
      </c>
      <c r="F726" s="51"/>
      <c r="G726" s="51"/>
      <c r="H726" s="51"/>
      <c r="I726" s="51"/>
      <c r="J726" s="51"/>
      <c r="K726" s="51"/>
      <c r="L726" s="51"/>
      <c r="M726" s="51" t="s">
        <v>744</v>
      </c>
      <c r="N726" s="51"/>
      <c r="O726" s="51"/>
      <c r="P726" s="51"/>
      <c r="Q726" s="51"/>
      <c r="R726" s="51" t="s">
        <v>744</v>
      </c>
      <c r="S726" s="51"/>
      <c r="T726" s="106"/>
    </row>
    <row r="727" spans="1:20" hidden="1" x14ac:dyDescent="0.35">
      <c r="A727" s="52">
        <v>4</v>
      </c>
      <c r="B727" s="51">
        <v>3</v>
      </c>
      <c r="C727" s="99" t="s">
        <v>139</v>
      </c>
      <c r="D727" s="109" t="s">
        <v>938</v>
      </c>
      <c r="E727" s="105"/>
      <c r="F727" s="51"/>
      <c r="G727" s="51"/>
      <c r="H727" s="51"/>
      <c r="I727" s="51"/>
      <c r="J727" s="51"/>
      <c r="K727" s="51"/>
      <c r="L727" s="51"/>
      <c r="M727" s="51" t="s">
        <v>744</v>
      </c>
      <c r="N727" s="51"/>
      <c r="O727" s="51"/>
      <c r="P727" s="51"/>
      <c r="Q727" s="51"/>
      <c r="R727" s="51"/>
      <c r="S727" s="51"/>
      <c r="T727" s="106"/>
    </row>
    <row r="728" spans="1:20" ht="29" x14ac:dyDescent="0.35">
      <c r="A728" s="52">
        <v>4</v>
      </c>
      <c r="B728" s="51">
        <v>3</v>
      </c>
      <c r="C728" s="99" t="s">
        <v>139</v>
      </c>
      <c r="D728" s="109" t="s">
        <v>939</v>
      </c>
      <c r="E728" s="105"/>
      <c r="F728" s="51"/>
      <c r="G728" s="51"/>
      <c r="H728" s="51" t="s">
        <v>744</v>
      </c>
      <c r="I728" s="51"/>
      <c r="J728" s="51"/>
      <c r="K728" s="51"/>
      <c r="L728" s="51" t="s">
        <v>744</v>
      </c>
      <c r="M728" s="51"/>
      <c r="N728" s="51"/>
      <c r="O728" s="51"/>
      <c r="P728" s="51"/>
      <c r="Q728" s="51"/>
      <c r="R728" s="51" t="s">
        <v>744</v>
      </c>
      <c r="S728" s="51"/>
      <c r="T728" s="106"/>
    </row>
    <row r="729" spans="1:20" ht="29" x14ac:dyDescent="0.35">
      <c r="A729" s="52">
        <v>4</v>
      </c>
      <c r="B729" s="51">
        <v>3</v>
      </c>
      <c r="C729" s="99" t="s">
        <v>139</v>
      </c>
      <c r="D729" s="109" t="s">
        <v>940</v>
      </c>
      <c r="E729" s="105"/>
      <c r="F729" s="51"/>
      <c r="G729" s="51"/>
      <c r="H729" s="51" t="s">
        <v>744</v>
      </c>
      <c r="I729" s="51"/>
      <c r="J729" s="51"/>
      <c r="K729" s="51"/>
      <c r="L729" s="51" t="s">
        <v>744</v>
      </c>
      <c r="M729" s="51"/>
      <c r="N729" s="51"/>
      <c r="O729" s="51"/>
      <c r="P729" s="51"/>
      <c r="Q729" s="51"/>
      <c r="R729" s="51" t="s">
        <v>744</v>
      </c>
      <c r="S729" s="51"/>
      <c r="T729" s="106"/>
    </row>
    <row r="730" spans="1:20" ht="29" x14ac:dyDescent="0.35">
      <c r="A730" s="52">
        <v>4</v>
      </c>
      <c r="B730" s="51">
        <v>3</v>
      </c>
      <c r="C730" s="99" t="s">
        <v>140</v>
      </c>
      <c r="D730" s="109" t="s">
        <v>941</v>
      </c>
      <c r="E730" s="105"/>
      <c r="F730" s="51"/>
      <c r="G730" s="51"/>
      <c r="H730" s="51"/>
      <c r="I730" s="51"/>
      <c r="J730" s="51"/>
      <c r="K730" s="51"/>
      <c r="L730" s="51"/>
      <c r="M730" s="51" t="s">
        <v>744</v>
      </c>
      <c r="N730" s="51"/>
      <c r="O730" s="51"/>
      <c r="P730" s="51"/>
      <c r="Q730" s="51"/>
      <c r="R730" s="51" t="s">
        <v>744</v>
      </c>
      <c r="S730" s="51"/>
      <c r="T730" s="106"/>
    </row>
    <row r="731" spans="1:20" ht="29" hidden="1" x14ac:dyDescent="0.35">
      <c r="A731" s="52">
        <v>4</v>
      </c>
      <c r="B731" s="51">
        <v>3</v>
      </c>
      <c r="C731" s="99" t="s">
        <v>140</v>
      </c>
      <c r="D731" s="109" t="s">
        <v>942</v>
      </c>
      <c r="E731" s="105"/>
      <c r="F731" s="51"/>
      <c r="G731" s="51"/>
      <c r="H731" s="51" t="s">
        <v>744</v>
      </c>
      <c r="I731" s="51"/>
      <c r="J731" s="51"/>
      <c r="K731" s="51"/>
      <c r="L731" s="51"/>
      <c r="M731" s="51" t="s">
        <v>744</v>
      </c>
      <c r="N731" s="51"/>
      <c r="O731" s="51"/>
      <c r="P731" s="51"/>
      <c r="Q731" s="51"/>
      <c r="R731" s="51"/>
      <c r="S731" s="51"/>
      <c r="T731" s="106" t="s">
        <v>744</v>
      </c>
    </row>
    <row r="732" spans="1:20" ht="29" x14ac:dyDescent="0.35">
      <c r="A732" s="52">
        <v>4</v>
      </c>
      <c r="B732" s="51">
        <v>3</v>
      </c>
      <c r="C732" s="99" t="s">
        <v>140</v>
      </c>
      <c r="D732" s="109" t="s">
        <v>943</v>
      </c>
      <c r="E732" s="105"/>
      <c r="F732" s="51"/>
      <c r="G732" s="51"/>
      <c r="H732" s="51" t="s">
        <v>744</v>
      </c>
      <c r="I732" s="51"/>
      <c r="J732" s="51" t="s">
        <v>744</v>
      </c>
      <c r="K732" s="51"/>
      <c r="L732" s="51" t="s">
        <v>744</v>
      </c>
      <c r="M732" s="51"/>
      <c r="N732" s="51"/>
      <c r="O732" s="51"/>
      <c r="P732" s="51"/>
      <c r="Q732" s="51"/>
      <c r="R732" s="51" t="s">
        <v>744</v>
      </c>
      <c r="S732" s="51"/>
      <c r="T732" s="106"/>
    </row>
    <row r="733" spans="1:20" hidden="1" x14ac:dyDescent="0.35">
      <c r="A733" s="52">
        <v>4</v>
      </c>
      <c r="B733" s="51">
        <v>3</v>
      </c>
      <c r="C733" s="99" t="s">
        <v>140</v>
      </c>
      <c r="D733" s="109" t="s">
        <v>944</v>
      </c>
      <c r="E733" s="105"/>
      <c r="F733" s="51"/>
      <c r="G733" s="51"/>
      <c r="H733" s="51"/>
      <c r="I733" s="51"/>
      <c r="J733" s="51" t="s">
        <v>744</v>
      </c>
      <c r="K733" s="51"/>
      <c r="L733" s="51" t="s">
        <v>744</v>
      </c>
      <c r="M733" s="51"/>
      <c r="N733" s="51"/>
      <c r="O733" s="51"/>
      <c r="P733" s="51"/>
      <c r="Q733" s="51"/>
      <c r="R733" s="51"/>
      <c r="S733" s="51"/>
      <c r="T733" s="106"/>
    </row>
    <row r="734" spans="1:20" ht="29" x14ac:dyDescent="0.35">
      <c r="A734" s="52">
        <v>4</v>
      </c>
      <c r="B734" s="51">
        <v>3</v>
      </c>
      <c r="C734" s="99" t="s">
        <v>141</v>
      </c>
      <c r="D734" s="109" t="s">
        <v>945</v>
      </c>
      <c r="E734" s="105"/>
      <c r="F734" s="51"/>
      <c r="G734" s="51"/>
      <c r="H734" s="51" t="s">
        <v>744</v>
      </c>
      <c r="I734" s="51"/>
      <c r="J734" s="51"/>
      <c r="K734" s="51"/>
      <c r="L734" s="51" t="s">
        <v>744</v>
      </c>
      <c r="M734" s="51"/>
      <c r="N734" s="51"/>
      <c r="O734" s="51" t="s">
        <v>744</v>
      </c>
      <c r="P734" s="51"/>
      <c r="Q734" s="51"/>
      <c r="R734" s="51" t="s">
        <v>744</v>
      </c>
      <c r="S734" s="51" t="s">
        <v>744</v>
      </c>
      <c r="T734" s="106"/>
    </row>
    <row r="735" spans="1:20" hidden="1" x14ac:dyDescent="0.35">
      <c r="A735" s="52">
        <v>4</v>
      </c>
      <c r="B735" s="51">
        <v>3</v>
      </c>
      <c r="C735" s="99" t="s">
        <v>141</v>
      </c>
      <c r="D735" s="109" t="s">
        <v>946</v>
      </c>
      <c r="E735" s="105"/>
      <c r="F735" s="51"/>
      <c r="G735" s="51"/>
      <c r="H735" s="51"/>
      <c r="I735" s="51"/>
      <c r="J735" s="51"/>
      <c r="K735" s="51"/>
      <c r="L735" s="51"/>
      <c r="M735" s="51" t="s">
        <v>744</v>
      </c>
      <c r="N735" s="51"/>
      <c r="O735" s="51"/>
      <c r="P735" s="51"/>
      <c r="Q735" s="51"/>
      <c r="R735" s="51"/>
      <c r="S735" s="51"/>
      <c r="T735" s="106"/>
    </row>
    <row r="736" spans="1:20" ht="43.5" x14ac:dyDescent="0.35">
      <c r="A736" s="52">
        <v>4</v>
      </c>
      <c r="B736" s="51">
        <v>3</v>
      </c>
      <c r="C736" s="99" t="s">
        <v>141</v>
      </c>
      <c r="D736" s="109" t="s">
        <v>947</v>
      </c>
      <c r="E736" s="105"/>
      <c r="F736" s="51"/>
      <c r="G736" s="51"/>
      <c r="H736" s="51" t="s">
        <v>744</v>
      </c>
      <c r="I736" s="51"/>
      <c r="J736" s="51"/>
      <c r="K736" s="51"/>
      <c r="L736" s="51"/>
      <c r="M736" s="51" t="s">
        <v>744</v>
      </c>
      <c r="N736" s="51"/>
      <c r="O736" s="51"/>
      <c r="P736" s="51"/>
      <c r="Q736" s="51"/>
      <c r="R736" s="51" t="s">
        <v>744</v>
      </c>
      <c r="S736" s="51"/>
      <c r="T736" s="106"/>
    </row>
    <row r="737" spans="1:20" hidden="1" x14ac:dyDescent="0.35">
      <c r="A737" s="52">
        <v>4</v>
      </c>
      <c r="B737" s="51">
        <v>3</v>
      </c>
      <c r="C737" s="99" t="s">
        <v>141</v>
      </c>
      <c r="D737" s="109" t="s">
        <v>948</v>
      </c>
      <c r="E737" s="105"/>
      <c r="F737" s="51"/>
      <c r="G737" s="51"/>
      <c r="H737" s="51"/>
      <c r="I737" s="51"/>
      <c r="J737" s="51"/>
      <c r="K737" s="51"/>
      <c r="L737" s="51"/>
      <c r="M737" s="51"/>
      <c r="N737" s="51"/>
      <c r="O737" s="51"/>
      <c r="P737" s="51"/>
      <c r="Q737" s="51"/>
      <c r="R737" s="51"/>
      <c r="S737" s="51"/>
      <c r="T737" s="106"/>
    </row>
    <row r="738" spans="1:20" ht="29" x14ac:dyDescent="0.35">
      <c r="A738" s="52">
        <v>4</v>
      </c>
      <c r="B738" s="51">
        <v>3</v>
      </c>
      <c r="C738" s="99" t="s">
        <v>141</v>
      </c>
      <c r="D738" s="109" t="s">
        <v>949</v>
      </c>
      <c r="E738" s="105"/>
      <c r="F738" s="51"/>
      <c r="G738" s="51"/>
      <c r="H738" s="51" t="s">
        <v>744</v>
      </c>
      <c r="I738" s="51"/>
      <c r="J738" s="51"/>
      <c r="K738" s="51"/>
      <c r="L738" s="51"/>
      <c r="M738" s="51"/>
      <c r="N738" s="51" t="s">
        <v>744</v>
      </c>
      <c r="O738" s="51"/>
      <c r="P738" s="51"/>
      <c r="Q738" s="51"/>
      <c r="R738" s="51" t="s">
        <v>744</v>
      </c>
      <c r="S738" s="51"/>
      <c r="T738" s="106"/>
    </row>
    <row r="739" spans="1:20" hidden="1" x14ac:dyDescent="0.35">
      <c r="A739" s="52">
        <v>4</v>
      </c>
      <c r="B739" s="51">
        <v>3</v>
      </c>
      <c r="C739" s="99" t="s">
        <v>45</v>
      </c>
      <c r="D739" s="109" t="s">
        <v>182</v>
      </c>
      <c r="E739" s="105" t="s">
        <v>745</v>
      </c>
      <c r="F739" s="51"/>
      <c r="G739" s="51"/>
      <c r="H739" s="51"/>
      <c r="I739" s="51"/>
      <c r="J739" s="51"/>
      <c r="K739" s="51"/>
      <c r="L739" s="51"/>
      <c r="M739" s="51"/>
      <c r="N739" s="51"/>
      <c r="O739" s="51"/>
      <c r="P739" s="51"/>
      <c r="Q739" s="51"/>
      <c r="R739" s="51"/>
      <c r="S739" s="51"/>
      <c r="T739" s="106"/>
    </row>
    <row r="740" spans="1:20" hidden="1" x14ac:dyDescent="0.35">
      <c r="A740" s="52">
        <v>4</v>
      </c>
      <c r="B740" s="51">
        <v>3</v>
      </c>
      <c r="C740" s="99" t="s">
        <v>45</v>
      </c>
      <c r="D740" s="109" t="s">
        <v>950</v>
      </c>
      <c r="E740" s="105" t="s">
        <v>745</v>
      </c>
      <c r="F740" s="51"/>
      <c r="G740" s="51"/>
      <c r="H740" s="51"/>
      <c r="I740" s="51"/>
      <c r="J740" s="51"/>
      <c r="K740" s="51"/>
      <c r="L740" s="51"/>
      <c r="M740" s="51" t="s">
        <v>744</v>
      </c>
      <c r="N740" s="51"/>
      <c r="O740" s="51"/>
      <c r="P740" s="51"/>
      <c r="Q740" s="51"/>
      <c r="R740" s="51"/>
      <c r="S740" s="51"/>
      <c r="T740" s="106"/>
    </row>
    <row r="741" spans="1:20" ht="43.5" hidden="1" x14ac:dyDescent="0.35">
      <c r="A741" s="52">
        <v>4</v>
      </c>
      <c r="B741" s="51">
        <v>3</v>
      </c>
      <c r="C741" s="99" t="s">
        <v>45</v>
      </c>
      <c r="D741" s="109" t="s">
        <v>951</v>
      </c>
      <c r="E741" s="105" t="s">
        <v>745</v>
      </c>
      <c r="F741" s="51"/>
      <c r="G741" s="51"/>
      <c r="H741" s="51"/>
      <c r="I741" s="51" t="s">
        <v>744</v>
      </c>
      <c r="J741" s="51"/>
      <c r="K741" s="51"/>
      <c r="L741" s="51"/>
      <c r="M741" s="51" t="s">
        <v>744</v>
      </c>
      <c r="N741" s="51"/>
      <c r="O741" s="51"/>
      <c r="P741" s="51"/>
      <c r="Q741" s="51"/>
      <c r="R741" s="51"/>
      <c r="S741" s="51"/>
      <c r="T741" s="106"/>
    </row>
    <row r="742" spans="1:20" hidden="1" x14ac:dyDescent="0.35">
      <c r="A742" s="52">
        <v>4</v>
      </c>
      <c r="B742" s="51">
        <v>3</v>
      </c>
      <c r="C742" s="99" t="s">
        <v>45</v>
      </c>
      <c r="D742" s="109" t="s">
        <v>952</v>
      </c>
      <c r="E742" s="105" t="s">
        <v>745</v>
      </c>
      <c r="F742" s="51"/>
      <c r="G742" s="51"/>
      <c r="H742" s="51"/>
      <c r="I742" s="51"/>
      <c r="J742" s="51"/>
      <c r="K742" s="51"/>
      <c r="L742" s="51" t="s">
        <v>744</v>
      </c>
      <c r="M742" s="51"/>
      <c r="N742" s="51"/>
      <c r="O742" s="51"/>
      <c r="P742" s="51"/>
      <c r="Q742" s="51"/>
      <c r="R742" s="51"/>
      <c r="S742" s="51"/>
      <c r="T742" s="106"/>
    </row>
    <row r="743" spans="1:20" ht="43.5" x14ac:dyDescent="0.35">
      <c r="A743" s="52">
        <v>4</v>
      </c>
      <c r="B743" s="51">
        <v>3</v>
      </c>
      <c r="C743" s="99" t="s">
        <v>45</v>
      </c>
      <c r="D743" s="109" t="s">
        <v>953</v>
      </c>
      <c r="E743" s="105" t="s">
        <v>745</v>
      </c>
      <c r="F743" s="51"/>
      <c r="G743" s="51"/>
      <c r="H743" s="51"/>
      <c r="I743" s="51"/>
      <c r="J743" s="51"/>
      <c r="K743" s="51" t="s">
        <v>744</v>
      </c>
      <c r="L743" s="51"/>
      <c r="M743" s="51"/>
      <c r="N743" s="51" t="s">
        <v>744</v>
      </c>
      <c r="O743" s="51"/>
      <c r="P743" s="51"/>
      <c r="Q743" s="51"/>
      <c r="R743" s="51" t="s">
        <v>744</v>
      </c>
      <c r="S743" s="51"/>
      <c r="T743" s="106"/>
    </row>
    <row r="744" spans="1:20" hidden="1" x14ac:dyDescent="0.35">
      <c r="A744" s="52">
        <v>4</v>
      </c>
      <c r="B744" s="51">
        <v>3</v>
      </c>
      <c r="C744" s="99" t="s">
        <v>64</v>
      </c>
      <c r="D744" s="109" t="s">
        <v>184</v>
      </c>
      <c r="E744" s="105"/>
      <c r="F744" s="51" t="s">
        <v>745</v>
      </c>
      <c r="G744" s="51"/>
      <c r="H744" s="51"/>
      <c r="I744" s="51"/>
      <c r="J744" s="51"/>
      <c r="K744" s="51"/>
      <c r="L744" s="51"/>
      <c r="M744" s="51"/>
      <c r="N744" s="51"/>
      <c r="O744" s="51"/>
      <c r="P744" s="51"/>
      <c r="Q744" s="51"/>
      <c r="R744" s="51"/>
      <c r="S744" s="51"/>
      <c r="T744" s="106"/>
    </row>
    <row r="745" spans="1:20" ht="29" hidden="1" x14ac:dyDescent="0.35">
      <c r="A745" s="52">
        <v>4</v>
      </c>
      <c r="B745" s="51">
        <v>3</v>
      </c>
      <c r="C745" s="99" t="s">
        <v>64</v>
      </c>
      <c r="D745" s="109" t="s">
        <v>954</v>
      </c>
      <c r="E745" s="105" t="s">
        <v>744</v>
      </c>
      <c r="F745" s="51" t="s">
        <v>745</v>
      </c>
      <c r="G745" s="51"/>
      <c r="H745" s="51"/>
      <c r="I745" s="51"/>
      <c r="J745" s="51"/>
      <c r="K745" s="51"/>
      <c r="L745" s="51"/>
      <c r="M745" s="51"/>
      <c r="N745" s="51"/>
      <c r="O745" s="51"/>
      <c r="P745" s="51"/>
      <c r="Q745" s="51" t="s">
        <v>744</v>
      </c>
      <c r="R745" s="51"/>
      <c r="S745" s="51"/>
      <c r="T745" s="106"/>
    </row>
    <row r="746" spans="1:20" hidden="1" x14ac:dyDescent="0.35">
      <c r="A746" s="52">
        <v>4</v>
      </c>
      <c r="B746" s="51">
        <v>3</v>
      </c>
      <c r="C746" s="99" t="s">
        <v>64</v>
      </c>
      <c r="D746" s="109" t="s">
        <v>955</v>
      </c>
      <c r="E746" s="105"/>
      <c r="F746" s="51" t="s">
        <v>745</v>
      </c>
      <c r="G746" s="51"/>
      <c r="H746" s="51"/>
      <c r="I746" s="51"/>
      <c r="J746" s="51"/>
      <c r="K746" s="51"/>
      <c r="L746" s="51"/>
      <c r="M746" s="51"/>
      <c r="N746" s="51"/>
      <c r="O746" s="51"/>
      <c r="P746" s="51"/>
      <c r="Q746" s="51"/>
      <c r="R746" s="51"/>
      <c r="S746" s="51"/>
      <c r="T746" s="106"/>
    </row>
    <row r="747" spans="1:20" hidden="1" x14ac:dyDescent="0.35">
      <c r="A747" s="52">
        <v>4</v>
      </c>
      <c r="B747" s="51">
        <v>3</v>
      </c>
      <c r="C747" s="99" t="s">
        <v>64</v>
      </c>
      <c r="D747" s="109" t="s">
        <v>956</v>
      </c>
      <c r="E747" s="105"/>
      <c r="F747" s="51" t="s">
        <v>745</v>
      </c>
      <c r="G747" s="51"/>
      <c r="H747" s="51"/>
      <c r="I747" s="51"/>
      <c r="J747" s="51"/>
      <c r="K747" s="51"/>
      <c r="L747" s="51"/>
      <c r="M747" s="51"/>
      <c r="N747" s="51"/>
      <c r="O747" s="51"/>
      <c r="P747" s="51"/>
      <c r="Q747" s="51"/>
      <c r="R747" s="51"/>
      <c r="S747" s="51"/>
      <c r="T747" s="106"/>
    </row>
    <row r="748" spans="1:20" ht="29" hidden="1" x14ac:dyDescent="0.35">
      <c r="A748" s="52">
        <v>4</v>
      </c>
      <c r="B748" s="51">
        <v>3</v>
      </c>
      <c r="C748" s="99" t="s">
        <v>67</v>
      </c>
      <c r="D748" s="109" t="s">
        <v>957</v>
      </c>
      <c r="E748" s="105"/>
      <c r="F748" s="51"/>
      <c r="G748" s="51"/>
      <c r="H748" s="51"/>
      <c r="I748" s="51"/>
      <c r="J748" s="51"/>
      <c r="K748" s="51"/>
      <c r="L748" s="51"/>
      <c r="M748" s="51"/>
      <c r="N748" s="51" t="s">
        <v>744</v>
      </c>
      <c r="O748" s="51"/>
      <c r="P748" s="51"/>
      <c r="Q748" s="51"/>
      <c r="R748" s="51"/>
      <c r="S748" s="51"/>
      <c r="T748" s="106" t="s">
        <v>744</v>
      </c>
    </row>
    <row r="749" spans="1:20" ht="29" hidden="1" x14ac:dyDescent="0.35">
      <c r="A749" s="52">
        <v>4</v>
      </c>
      <c r="B749" s="51">
        <v>3</v>
      </c>
      <c r="C749" s="99" t="s">
        <v>67</v>
      </c>
      <c r="D749" s="109" t="s">
        <v>958</v>
      </c>
      <c r="E749" s="105" t="s">
        <v>744</v>
      </c>
      <c r="F749" s="51"/>
      <c r="G749" s="51"/>
      <c r="H749" s="51"/>
      <c r="I749" s="51"/>
      <c r="J749" s="51"/>
      <c r="K749" s="51"/>
      <c r="L749" s="51"/>
      <c r="M749" s="51"/>
      <c r="N749" s="51"/>
      <c r="O749" s="51"/>
      <c r="P749" s="51" t="s">
        <v>744</v>
      </c>
      <c r="Q749" s="51"/>
      <c r="R749" s="51"/>
      <c r="S749" s="51"/>
      <c r="T749" s="106"/>
    </row>
    <row r="750" spans="1:20" ht="29" hidden="1" x14ac:dyDescent="0.35">
      <c r="A750" s="52">
        <v>4</v>
      </c>
      <c r="B750" s="51">
        <v>3</v>
      </c>
      <c r="C750" s="99" t="s">
        <v>67</v>
      </c>
      <c r="D750" s="109" t="s">
        <v>959</v>
      </c>
      <c r="E750" s="105" t="s">
        <v>744</v>
      </c>
      <c r="F750" s="51"/>
      <c r="G750" s="51" t="s">
        <v>744</v>
      </c>
      <c r="H750" s="51"/>
      <c r="I750" s="51"/>
      <c r="J750" s="51"/>
      <c r="K750" s="51"/>
      <c r="L750" s="51"/>
      <c r="M750" s="51"/>
      <c r="N750" s="51"/>
      <c r="O750" s="51"/>
      <c r="P750" s="51"/>
      <c r="Q750" s="51"/>
      <c r="R750" s="51"/>
      <c r="S750" s="51"/>
      <c r="T750" s="106"/>
    </row>
    <row r="751" spans="1:20" hidden="1" x14ac:dyDescent="0.35">
      <c r="A751" s="52">
        <v>4</v>
      </c>
      <c r="B751" s="51">
        <v>3</v>
      </c>
      <c r="C751" s="99" t="s">
        <v>67</v>
      </c>
      <c r="D751" s="109" t="s">
        <v>960</v>
      </c>
      <c r="E751" s="105" t="s">
        <v>744</v>
      </c>
      <c r="F751" s="51"/>
      <c r="G751" s="51"/>
      <c r="H751" s="51"/>
      <c r="I751" s="51"/>
      <c r="J751" s="51"/>
      <c r="K751" s="51"/>
      <c r="L751" s="51"/>
      <c r="M751" s="51"/>
      <c r="N751" s="51"/>
      <c r="O751" s="51"/>
      <c r="P751" s="51" t="s">
        <v>744</v>
      </c>
      <c r="Q751" s="51"/>
      <c r="R751" s="51"/>
      <c r="S751" s="51"/>
      <c r="T751" s="106"/>
    </row>
    <row r="752" spans="1:20" hidden="1" x14ac:dyDescent="0.35">
      <c r="A752" s="52">
        <v>4</v>
      </c>
      <c r="B752" s="51">
        <v>4</v>
      </c>
      <c r="C752" s="99" t="s">
        <v>194</v>
      </c>
      <c r="D752" s="109" t="s">
        <v>961</v>
      </c>
      <c r="E752" s="105"/>
      <c r="F752" s="51" t="s">
        <v>744</v>
      </c>
      <c r="G752" s="51"/>
      <c r="H752" s="51"/>
      <c r="I752" s="51"/>
      <c r="J752" s="51"/>
      <c r="K752" s="51"/>
      <c r="L752" s="51"/>
      <c r="M752" s="51"/>
      <c r="N752" s="51"/>
      <c r="O752" s="51"/>
      <c r="P752" s="51"/>
      <c r="Q752" s="51"/>
      <c r="R752" s="51"/>
      <c r="S752" s="51"/>
      <c r="T752" s="106"/>
    </row>
    <row r="753" spans="1:20" ht="29" x14ac:dyDescent="0.35">
      <c r="A753" s="52">
        <v>4</v>
      </c>
      <c r="B753" s="51">
        <v>4</v>
      </c>
      <c r="C753" s="99" t="s">
        <v>194</v>
      </c>
      <c r="D753" s="109" t="s">
        <v>962</v>
      </c>
      <c r="E753" s="105"/>
      <c r="F753" s="51"/>
      <c r="G753" s="51"/>
      <c r="H753" s="51" t="s">
        <v>744</v>
      </c>
      <c r="I753" s="51"/>
      <c r="J753" s="51"/>
      <c r="K753" s="51"/>
      <c r="L753" s="51"/>
      <c r="M753" s="51"/>
      <c r="N753" s="51"/>
      <c r="O753" s="51" t="s">
        <v>744</v>
      </c>
      <c r="P753" s="51"/>
      <c r="Q753" s="51"/>
      <c r="R753" s="51" t="s">
        <v>744</v>
      </c>
      <c r="S753" s="51"/>
      <c r="T753" s="106"/>
    </row>
    <row r="754" spans="1:20" hidden="1" x14ac:dyDescent="0.35">
      <c r="A754" s="52">
        <v>4</v>
      </c>
      <c r="B754" s="51">
        <v>4</v>
      </c>
      <c r="C754" s="99" t="s">
        <v>194</v>
      </c>
      <c r="D754" s="109" t="s">
        <v>893</v>
      </c>
      <c r="E754" s="105"/>
      <c r="F754" s="51"/>
      <c r="G754" s="51" t="s">
        <v>744</v>
      </c>
      <c r="H754" s="51"/>
      <c r="I754" s="51"/>
      <c r="J754" s="51"/>
      <c r="K754" s="51"/>
      <c r="L754" s="51"/>
      <c r="M754" s="51"/>
      <c r="N754" s="51"/>
      <c r="O754" s="51"/>
      <c r="P754" s="51"/>
      <c r="Q754" s="51"/>
      <c r="R754" s="51"/>
      <c r="S754" s="51"/>
      <c r="T754" s="106"/>
    </row>
    <row r="755" spans="1:20" ht="29" x14ac:dyDescent="0.35">
      <c r="A755" s="52">
        <v>4</v>
      </c>
      <c r="B755" s="51">
        <v>4</v>
      </c>
      <c r="C755" s="99" t="s">
        <v>194</v>
      </c>
      <c r="D755" s="109" t="s">
        <v>963</v>
      </c>
      <c r="E755" s="105"/>
      <c r="F755" s="51"/>
      <c r="G755" s="51"/>
      <c r="H755" s="51" t="s">
        <v>744</v>
      </c>
      <c r="I755" s="51"/>
      <c r="J755" s="51"/>
      <c r="K755" s="51"/>
      <c r="L755" s="51"/>
      <c r="M755" s="51"/>
      <c r="N755" s="51" t="s">
        <v>744</v>
      </c>
      <c r="O755" s="51" t="s">
        <v>744</v>
      </c>
      <c r="P755" s="51"/>
      <c r="Q755" s="51"/>
      <c r="R755" s="51" t="s">
        <v>744</v>
      </c>
      <c r="S755" s="51"/>
      <c r="T755" s="106"/>
    </row>
    <row r="756" spans="1:20" ht="29" hidden="1" x14ac:dyDescent="0.35">
      <c r="A756" s="52">
        <v>4</v>
      </c>
      <c r="B756" s="51">
        <v>4</v>
      </c>
      <c r="C756" s="99" t="s">
        <v>195</v>
      </c>
      <c r="D756" s="109" t="s">
        <v>964</v>
      </c>
      <c r="E756" s="105"/>
      <c r="F756" s="51"/>
      <c r="G756" s="51"/>
      <c r="H756" s="51"/>
      <c r="I756" s="51"/>
      <c r="J756" s="51" t="s">
        <v>744</v>
      </c>
      <c r="K756" s="51"/>
      <c r="L756" s="51" t="s">
        <v>744</v>
      </c>
      <c r="M756" s="51"/>
      <c r="N756" s="51" t="s">
        <v>744</v>
      </c>
      <c r="O756" s="51"/>
      <c r="P756" s="51"/>
      <c r="Q756" s="51"/>
      <c r="R756" s="51"/>
      <c r="S756" s="51"/>
      <c r="T756" s="106"/>
    </row>
    <row r="757" spans="1:20" ht="29" hidden="1" x14ac:dyDescent="0.35">
      <c r="A757" s="52">
        <v>4</v>
      </c>
      <c r="B757" s="51">
        <v>4</v>
      </c>
      <c r="C757" s="99" t="s">
        <v>195</v>
      </c>
      <c r="D757" s="109" t="s">
        <v>965</v>
      </c>
      <c r="E757" s="105"/>
      <c r="F757" s="51"/>
      <c r="G757" s="51"/>
      <c r="H757" s="51" t="s">
        <v>744</v>
      </c>
      <c r="I757" s="51"/>
      <c r="J757" s="51"/>
      <c r="K757" s="51"/>
      <c r="L757" s="51"/>
      <c r="M757" s="51"/>
      <c r="N757" s="51"/>
      <c r="O757" s="51" t="s">
        <v>744</v>
      </c>
      <c r="P757" s="51"/>
      <c r="Q757" s="51"/>
      <c r="R757" s="51"/>
      <c r="S757" s="51"/>
      <c r="T757" s="106"/>
    </row>
    <row r="758" spans="1:20" ht="29" hidden="1" x14ac:dyDescent="0.35">
      <c r="A758" s="52">
        <v>4</v>
      </c>
      <c r="B758" s="51">
        <v>4</v>
      </c>
      <c r="C758" s="99" t="s">
        <v>195</v>
      </c>
      <c r="D758" s="109" t="s">
        <v>966</v>
      </c>
      <c r="E758" s="105"/>
      <c r="F758" s="51"/>
      <c r="G758" s="51"/>
      <c r="H758" s="51"/>
      <c r="I758" s="51" t="s">
        <v>744</v>
      </c>
      <c r="J758" s="51"/>
      <c r="K758" s="51"/>
      <c r="L758" s="51"/>
      <c r="M758" s="51"/>
      <c r="N758" s="51"/>
      <c r="O758" s="51"/>
      <c r="P758" s="51"/>
      <c r="Q758" s="51"/>
      <c r="R758" s="51"/>
      <c r="S758" s="51"/>
      <c r="T758" s="106" t="s">
        <v>744</v>
      </c>
    </row>
    <row r="759" spans="1:20" ht="29" x14ac:dyDescent="0.35">
      <c r="A759" s="52">
        <v>4</v>
      </c>
      <c r="B759" s="51">
        <v>4</v>
      </c>
      <c r="C759" s="99" t="s">
        <v>195</v>
      </c>
      <c r="D759" s="109" t="s">
        <v>967</v>
      </c>
      <c r="E759" s="105"/>
      <c r="F759" s="51"/>
      <c r="G759" s="51"/>
      <c r="H759" s="51"/>
      <c r="I759" s="51"/>
      <c r="J759" s="51"/>
      <c r="K759" s="51"/>
      <c r="L759" s="51" t="s">
        <v>744</v>
      </c>
      <c r="M759" s="51"/>
      <c r="N759" s="51" t="s">
        <v>744</v>
      </c>
      <c r="O759" s="51"/>
      <c r="P759" s="51" t="s">
        <v>744</v>
      </c>
      <c r="Q759" s="51"/>
      <c r="R759" s="51" t="s">
        <v>744</v>
      </c>
      <c r="S759" s="51"/>
      <c r="T759" s="106" t="s">
        <v>744</v>
      </c>
    </row>
    <row r="760" spans="1:20" ht="29" hidden="1" x14ac:dyDescent="0.35">
      <c r="A760" s="52">
        <v>4</v>
      </c>
      <c r="B760" s="51">
        <v>4</v>
      </c>
      <c r="C760" s="99" t="s">
        <v>196</v>
      </c>
      <c r="D760" s="109" t="s">
        <v>968</v>
      </c>
      <c r="E760" s="105"/>
      <c r="F760" s="51"/>
      <c r="G760" s="51"/>
      <c r="H760" s="51"/>
      <c r="I760" s="51"/>
      <c r="J760" s="51" t="s">
        <v>744</v>
      </c>
      <c r="K760" s="51"/>
      <c r="L760" s="51"/>
      <c r="M760" s="51"/>
      <c r="N760" s="51"/>
      <c r="O760" s="51"/>
      <c r="P760" s="51"/>
      <c r="Q760" s="51"/>
      <c r="R760" s="51"/>
      <c r="S760" s="51"/>
      <c r="T760" s="106"/>
    </row>
    <row r="761" spans="1:20" ht="29" hidden="1" x14ac:dyDescent="0.35">
      <c r="A761" s="52">
        <v>4</v>
      </c>
      <c r="B761" s="51">
        <v>4</v>
      </c>
      <c r="C761" s="99" t="s">
        <v>196</v>
      </c>
      <c r="D761" s="109" t="s">
        <v>969</v>
      </c>
      <c r="E761" s="105" t="s">
        <v>744</v>
      </c>
      <c r="F761" s="51"/>
      <c r="G761" s="51"/>
      <c r="H761" s="51"/>
      <c r="I761" s="51"/>
      <c r="J761" s="51"/>
      <c r="K761" s="51"/>
      <c r="L761" s="51"/>
      <c r="M761" s="51" t="s">
        <v>744</v>
      </c>
      <c r="N761" s="51"/>
      <c r="O761" s="51"/>
      <c r="P761" s="51"/>
      <c r="Q761" s="51"/>
      <c r="R761" s="51"/>
      <c r="S761" s="51"/>
      <c r="T761" s="106"/>
    </row>
    <row r="762" spans="1:20" ht="29" x14ac:dyDescent="0.35">
      <c r="A762" s="52">
        <v>4</v>
      </c>
      <c r="B762" s="51">
        <v>4</v>
      </c>
      <c r="C762" s="99" t="s">
        <v>196</v>
      </c>
      <c r="D762" s="109" t="s">
        <v>970</v>
      </c>
      <c r="E762" s="105"/>
      <c r="F762" s="51"/>
      <c r="G762" s="51"/>
      <c r="H762" s="51"/>
      <c r="I762" s="51"/>
      <c r="J762" s="51"/>
      <c r="K762" s="51"/>
      <c r="L762" s="51"/>
      <c r="M762" s="51"/>
      <c r="N762" s="51" t="s">
        <v>744</v>
      </c>
      <c r="O762" s="51"/>
      <c r="P762" s="51"/>
      <c r="Q762" s="51"/>
      <c r="R762" s="51" t="s">
        <v>744</v>
      </c>
      <c r="S762" s="51"/>
      <c r="T762" s="106" t="s">
        <v>744</v>
      </c>
    </row>
    <row r="763" spans="1:20" ht="29" hidden="1" x14ac:dyDescent="0.35">
      <c r="A763" s="52">
        <v>4</v>
      </c>
      <c r="B763" s="51">
        <v>4</v>
      </c>
      <c r="C763" s="99" t="s">
        <v>196</v>
      </c>
      <c r="D763" s="109" t="s">
        <v>971</v>
      </c>
      <c r="E763" s="105"/>
      <c r="F763" s="51"/>
      <c r="G763" s="51"/>
      <c r="H763" s="51"/>
      <c r="I763" s="51"/>
      <c r="J763" s="51"/>
      <c r="K763" s="51"/>
      <c r="L763" s="51"/>
      <c r="M763" s="51"/>
      <c r="N763" s="51"/>
      <c r="O763" s="51"/>
      <c r="P763" s="51" t="s">
        <v>744</v>
      </c>
      <c r="Q763" s="51"/>
      <c r="R763" s="51"/>
      <c r="S763" s="51"/>
      <c r="T763" s="106" t="s">
        <v>744</v>
      </c>
    </row>
    <row r="764" spans="1:20" ht="29" hidden="1" x14ac:dyDescent="0.35">
      <c r="A764" s="52">
        <v>4</v>
      </c>
      <c r="B764" s="51">
        <v>4</v>
      </c>
      <c r="C764" s="99" t="s">
        <v>197</v>
      </c>
      <c r="D764" s="109" t="s">
        <v>972</v>
      </c>
      <c r="E764" s="105"/>
      <c r="F764" s="51"/>
      <c r="G764" s="51"/>
      <c r="H764" s="51"/>
      <c r="I764" s="51"/>
      <c r="J764" s="51" t="s">
        <v>744</v>
      </c>
      <c r="K764" s="51"/>
      <c r="L764" s="51" t="s">
        <v>744</v>
      </c>
      <c r="M764" s="51"/>
      <c r="N764" s="51"/>
      <c r="O764" s="51"/>
      <c r="P764" s="51"/>
      <c r="Q764" s="51"/>
      <c r="R764" s="51"/>
      <c r="S764" s="51"/>
      <c r="T764" s="106"/>
    </row>
    <row r="765" spans="1:20" ht="29" hidden="1" x14ac:dyDescent="0.35">
      <c r="A765" s="52">
        <v>4</v>
      </c>
      <c r="B765" s="51">
        <v>4</v>
      </c>
      <c r="C765" s="99" t="s">
        <v>197</v>
      </c>
      <c r="D765" s="109" t="s">
        <v>973</v>
      </c>
      <c r="E765" s="105" t="s">
        <v>744</v>
      </c>
      <c r="F765" s="51"/>
      <c r="G765" s="51"/>
      <c r="H765" s="51"/>
      <c r="I765" s="51"/>
      <c r="J765" s="51"/>
      <c r="K765" s="51"/>
      <c r="L765" s="51" t="s">
        <v>744</v>
      </c>
      <c r="M765" s="51"/>
      <c r="N765" s="51"/>
      <c r="O765" s="51"/>
      <c r="P765" s="51"/>
      <c r="Q765" s="51"/>
      <c r="R765" s="51"/>
      <c r="S765" s="51"/>
      <c r="T765" s="106"/>
    </row>
    <row r="766" spans="1:20" hidden="1" x14ac:dyDescent="0.35">
      <c r="A766" s="52">
        <v>4</v>
      </c>
      <c r="B766" s="51">
        <v>4</v>
      </c>
      <c r="C766" s="99" t="s">
        <v>45</v>
      </c>
      <c r="D766" s="109" t="s">
        <v>974</v>
      </c>
      <c r="E766" s="105" t="s">
        <v>745</v>
      </c>
      <c r="F766" s="51"/>
      <c r="G766" s="51"/>
      <c r="H766" s="51"/>
      <c r="I766" s="51"/>
      <c r="J766" s="51"/>
      <c r="K766" s="51"/>
      <c r="L766" s="51"/>
      <c r="M766" s="51"/>
      <c r="N766" s="51"/>
      <c r="O766" s="51"/>
      <c r="P766" s="51" t="s">
        <v>744</v>
      </c>
      <c r="Q766" s="51"/>
      <c r="R766" s="51"/>
      <c r="S766" s="51"/>
      <c r="T766" s="106"/>
    </row>
    <row r="767" spans="1:20" hidden="1" x14ac:dyDescent="0.35">
      <c r="A767" s="52">
        <v>4</v>
      </c>
      <c r="B767" s="51">
        <v>4</v>
      </c>
      <c r="C767" s="99" t="s">
        <v>45</v>
      </c>
      <c r="D767" s="109" t="s">
        <v>975</v>
      </c>
      <c r="E767" s="105" t="s">
        <v>745</v>
      </c>
      <c r="F767" s="51"/>
      <c r="G767" s="51"/>
      <c r="H767" s="51"/>
      <c r="I767" s="51"/>
      <c r="J767" s="51"/>
      <c r="K767" s="51" t="s">
        <v>744</v>
      </c>
      <c r="L767" s="51"/>
      <c r="M767" s="51"/>
      <c r="N767" s="51"/>
      <c r="O767" s="51"/>
      <c r="P767" s="51"/>
      <c r="Q767" s="51"/>
      <c r="R767" s="51"/>
      <c r="S767" s="51"/>
      <c r="T767" s="106"/>
    </row>
    <row r="768" spans="1:20" ht="29" hidden="1" x14ac:dyDescent="0.35">
      <c r="A768" s="52">
        <v>4</v>
      </c>
      <c r="B768" s="51">
        <v>4</v>
      </c>
      <c r="C768" s="99" t="s">
        <v>45</v>
      </c>
      <c r="D768" s="109" t="s">
        <v>976</v>
      </c>
      <c r="E768" s="105" t="s">
        <v>745</v>
      </c>
      <c r="F768" s="51"/>
      <c r="G768" s="51"/>
      <c r="H768" s="51"/>
      <c r="I768" s="51"/>
      <c r="J768" s="51" t="s">
        <v>744</v>
      </c>
      <c r="K768" s="51"/>
      <c r="L768" s="51"/>
      <c r="M768" s="51"/>
      <c r="N768" s="51"/>
      <c r="O768" s="51"/>
      <c r="P768" s="51"/>
      <c r="Q768" s="51"/>
      <c r="R768" s="51"/>
      <c r="S768" s="51"/>
      <c r="T768" s="106"/>
    </row>
    <row r="769" spans="1:20" ht="43.5" hidden="1" x14ac:dyDescent="0.35">
      <c r="A769" s="52">
        <v>4</v>
      </c>
      <c r="B769" s="51">
        <v>4</v>
      </c>
      <c r="C769" s="99" t="s">
        <v>45</v>
      </c>
      <c r="D769" s="109" t="s">
        <v>977</v>
      </c>
      <c r="E769" s="105" t="s">
        <v>745</v>
      </c>
      <c r="F769" s="51"/>
      <c r="G769" s="51"/>
      <c r="H769" s="51"/>
      <c r="I769" s="51"/>
      <c r="J769" s="51" t="s">
        <v>744</v>
      </c>
      <c r="K769" s="51"/>
      <c r="L769" s="51"/>
      <c r="M769" s="51"/>
      <c r="N769" s="51"/>
      <c r="O769" s="51"/>
      <c r="P769" s="51" t="s">
        <v>744</v>
      </c>
      <c r="Q769" s="51"/>
      <c r="R769" s="51"/>
      <c r="S769" s="51"/>
      <c r="T769" s="106"/>
    </row>
    <row r="770" spans="1:20" ht="29" hidden="1" x14ac:dyDescent="0.35">
      <c r="A770" s="52">
        <v>4</v>
      </c>
      <c r="B770" s="51">
        <v>4</v>
      </c>
      <c r="C770" s="99" t="s">
        <v>64</v>
      </c>
      <c r="D770" s="109" t="s">
        <v>978</v>
      </c>
      <c r="E770" s="105"/>
      <c r="F770" s="51" t="s">
        <v>745</v>
      </c>
      <c r="G770" s="51" t="s">
        <v>744</v>
      </c>
      <c r="H770" s="51"/>
      <c r="I770" s="51"/>
      <c r="J770" s="51"/>
      <c r="K770" s="51"/>
      <c r="L770" s="51"/>
      <c r="M770" s="51"/>
      <c r="N770" s="51"/>
      <c r="O770" s="51"/>
      <c r="P770" s="51" t="s">
        <v>744</v>
      </c>
      <c r="Q770" s="51"/>
      <c r="R770" s="51"/>
      <c r="S770" s="51" t="s">
        <v>744</v>
      </c>
      <c r="T770" s="106"/>
    </row>
    <row r="771" spans="1:20" hidden="1" x14ac:dyDescent="0.35">
      <c r="A771" s="52">
        <v>4</v>
      </c>
      <c r="B771" s="51">
        <v>4</v>
      </c>
      <c r="C771" s="99" t="s">
        <v>64</v>
      </c>
      <c r="D771" s="109" t="s">
        <v>184</v>
      </c>
      <c r="E771" s="105"/>
      <c r="F771" s="51" t="s">
        <v>745</v>
      </c>
      <c r="G771" s="51"/>
      <c r="H771" s="51"/>
      <c r="I771" s="51"/>
      <c r="J771" s="51"/>
      <c r="K771" s="51"/>
      <c r="L771" s="51"/>
      <c r="M771" s="51"/>
      <c r="N771" s="51"/>
      <c r="O771" s="51"/>
      <c r="P771" s="51"/>
      <c r="Q771" s="51"/>
      <c r="R771" s="51"/>
      <c r="S771" s="51"/>
      <c r="T771" s="106"/>
    </row>
    <row r="772" spans="1:20" hidden="1" x14ac:dyDescent="0.35">
      <c r="A772" s="52">
        <v>4</v>
      </c>
      <c r="B772" s="51">
        <v>4</v>
      </c>
      <c r="C772" s="99" t="s">
        <v>67</v>
      </c>
      <c r="D772" s="109" t="s">
        <v>979</v>
      </c>
      <c r="E772" s="105"/>
      <c r="F772" s="51"/>
      <c r="G772" s="51" t="s">
        <v>744</v>
      </c>
      <c r="H772" s="51"/>
      <c r="I772" s="51"/>
      <c r="J772" s="51"/>
      <c r="K772" s="51"/>
      <c r="L772" s="51"/>
      <c r="M772" s="51"/>
      <c r="N772" s="51"/>
      <c r="O772" s="51"/>
      <c r="P772" s="51"/>
      <c r="Q772" s="51"/>
      <c r="R772" s="51"/>
      <c r="S772" s="51"/>
      <c r="T772" s="106"/>
    </row>
    <row r="773" spans="1:20" ht="43.5" hidden="1" x14ac:dyDescent="0.35">
      <c r="A773" s="52">
        <v>4</v>
      </c>
      <c r="B773" s="51">
        <v>5</v>
      </c>
      <c r="C773" s="99" t="s">
        <v>441</v>
      </c>
      <c r="D773" s="109" t="s">
        <v>980</v>
      </c>
      <c r="E773" s="105" t="s">
        <v>744</v>
      </c>
      <c r="F773" s="51"/>
      <c r="G773" s="51"/>
      <c r="H773" s="51"/>
      <c r="I773" s="51"/>
      <c r="J773" s="51" t="s">
        <v>744</v>
      </c>
      <c r="K773" s="51"/>
      <c r="L773" s="51" t="s">
        <v>744</v>
      </c>
      <c r="M773" s="51"/>
      <c r="N773" s="51"/>
      <c r="O773" s="51"/>
      <c r="P773" s="51"/>
      <c r="Q773" s="51"/>
      <c r="R773" s="51"/>
      <c r="S773" s="51"/>
      <c r="T773" s="106" t="s">
        <v>744</v>
      </c>
    </row>
    <row r="774" spans="1:20" ht="29" hidden="1" x14ac:dyDescent="0.35">
      <c r="A774" s="52">
        <v>4</v>
      </c>
      <c r="B774" s="51">
        <v>5</v>
      </c>
      <c r="C774" s="99" t="s">
        <v>441</v>
      </c>
      <c r="D774" s="109" t="s">
        <v>981</v>
      </c>
      <c r="E774" s="105" t="s">
        <v>744</v>
      </c>
      <c r="F774" s="51"/>
      <c r="G774" s="51"/>
      <c r="H774" s="51"/>
      <c r="I774" s="51" t="s">
        <v>744</v>
      </c>
      <c r="J774" s="51"/>
      <c r="K774" s="51"/>
      <c r="L774" s="51"/>
      <c r="M774" s="51"/>
      <c r="N774" s="51"/>
      <c r="O774" s="51"/>
      <c r="P774" s="51" t="s">
        <v>744</v>
      </c>
      <c r="Q774" s="51"/>
      <c r="R774" s="51"/>
      <c r="S774" s="51"/>
      <c r="T774" s="106"/>
    </row>
    <row r="775" spans="1:20" ht="29" hidden="1" x14ac:dyDescent="0.35">
      <c r="A775" s="52">
        <v>4</v>
      </c>
      <c r="B775" s="51">
        <v>5</v>
      </c>
      <c r="C775" s="99" t="s">
        <v>441</v>
      </c>
      <c r="D775" s="109" t="s">
        <v>982</v>
      </c>
      <c r="E775" s="105"/>
      <c r="F775" s="51"/>
      <c r="G775" s="51"/>
      <c r="H775" s="51"/>
      <c r="I775" s="51"/>
      <c r="J775" s="51"/>
      <c r="K775" s="51"/>
      <c r="L775" s="51" t="s">
        <v>744</v>
      </c>
      <c r="M775" s="51"/>
      <c r="N775" s="51" t="s">
        <v>744</v>
      </c>
      <c r="O775" s="51"/>
      <c r="P775" s="51"/>
      <c r="Q775" s="51"/>
      <c r="R775" s="51"/>
      <c r="S775" s="51"/>
      <c r="T775" s="106"/>
    </row>
    <row r="776" spans="1:20" hidden="1" x14ac:dyDescent="0.35">
      <c r="A776" s="52">
        <v>4</v>
      </c>
      <c r="B776" s="51">
        <v>5</v>
      </c>
      <c r="C776" s="99" t="s">
        <v>441</v>
      </c>
      <c r="D776" s="109" t="s">
        <v>983</v>
      </c>
      <c r="E776" s="105" t="s">
        <v>744</v>
      </c>
      <c r="F776" s="51"/>
      <c r="G776" s="51"/>
      <c r="H776" s="51"/>
      <c r="I776" s="51"/>
      <c r="J776" s="51"/>
      <c r="K776" s="51"/>
      <c r="L776" s="51"/>
      <c r="M776" s="51" t="s">
        <v>744</v>
      </c>
      <c r="N776" s="51"/>
      <c r="O776" s="51"/>
      <c r="P776" s="51"/>
      <c r="Q776" s="51"/>
      <c r="R776" s="51"/>
      <c r="S776" s="51"/>
      <c r="T776" s="106"/>
    </row>
    <row r="777" spans="1:20" ht="29" hidden="1" x14ac:dyDescent="0.35">
      <c r="A777" s="52">
        <v>4</v>
      </c>
      <c r="B777" s="51">
        <v>5</v>
      </c>
      <c r="C777" s="99" t="s">
        <v>441</v>
      </c>
      <c r="D777" s="109" t="s">
        <v>984</v>
      </c>
      <c r="E777" s="105"/>
      <c r="F777" s="51"/>
      <c r="G777" s="51"/>
      <c r="H777" s="51"/>
      <c r="I777" s="51"/>
      <c r="J777" s="51" t="s">
        <v>744</v>
      </c>
      <c r="K777" s="51"/>
      <c r="L777" s="51" t="s">
        <v>744</v>
      </c>
      <c r="M777" s="51"/>
      <c r="N777" s="51"/>
      <c r="O777" s="51"/>
      <c r="P777" s="51"/>
      <c r="Q777" s="51"/>
      <c r="R777" s="51"/>
      <c r="S777" s="51"/>
      <c r="T777" s="106"/>
    </row>
    <row r="778" spans="1:20" ht="29" hidden="1" x14ac:dyDescent="0.35">
      <c r="A778" s="52">
        <v>4</v>
      </c>
      <c r="B778" s="51">
        <v>5</v>
      </c>
      <c r="C778" s="99" t="s">
        <v>451</v>
      </c>
      <c r="D778" s="109" t="s">
        <v>985</v>
      </c>
      <c r="E778" s="105" t="s">
        <v>744</v>
      </c>
      <c r="F778" s="51"/>
      <c r="G778" s="51"/>
      <c r="H778" s="51"/>
      <c r="I778" s="51"/>
      <c r="J778" s="51"/>
      <c r="K778" s="51"/>
      <c r="L778" s="51"/>
      <c r="M778" s="51"/>
      <c r="N778" s="51"/>
      <c r="O778" s="51"/>
      <c r="P778" s="51" t="s">
        <v>744</v>
      </c>
      <c r="Q778" s="51"/>
      <c r="R778" s="51"/>
      <c r="S778" s="51"/>
      <c r="T778" s="106"/>
    </row>
    <row r="779" spans="1:20" ht="29" x14ac:dyDescent="0.35">
      <c r="A779" s="52">
        <v>4</v>
      </c>
      <c r="B779" s="51">
        <v>5</v>
      </c>
      <c r="C779" s="99" t="s">
        <v>451</v>
      </c>
      <c r="D779" s="109" t="s">
        <v>986</v>
      </c>
      <c r="E779" s="105"/>
      <c r="F779" s="51"/>
      <c r="G779" s="51"/>
      <c r="H779" s="51"/>
      <c r="I779" s="51"/>
      <c r="J779" s="51"/>
      <c r="K779" s="51"/>
      <c r="L779" s="51"/>
      <c r="M779" s="51"/>
      <c r="N779" s="51" t="s">
        <v>744</v>
      </c>
      <c r="O779" s="51"/>
      <c r="P779" s="51"/>
      <c r="Q779" s="51"/>
      <c r="R779" s="51" t="s">
        <v>744</v>
      </c>
      <c r="S779" s="51"/>
      <c r="T779" s="106"/>
    </row>
    <row r="780" spans="1:20" ht="29" x14ac:dyDescent="0.35">
      <c r="A780" s="52">
        <v>4</v>
      </c>
      <c r="B780" s="51">
        <v>5</v>
      </c>
      <c r="C780" s="99" t="s">
        <v>451</v>
      </c>
      <c r="D780" s="109" t="s">
        <v>987</v>
      </c>
      <c r="E780" s="105"/>
      <c r="F780" s="51"/>
      <c r="G780" s="51"/>
      <c r="H780" s="51"/>
      <c r="I780" s="51"/>
      <c r="J780" s="51" t="s">
        <v>744</v>
      </c>
      <c r="K780" s="51"/>
      <c r="L780" s="51" t="s">
        <v>744</v>
      </c>
      <c r="M780" s="51"/>
      <c r="N780" s="51"/>
      <c r="O780" s="51"/>
      <c r="P780" s="51"/>
      <c r="Q780" s="51"/>
      <c r="R780" s="51" t="s">
        <v>744</v>
      </c>
      <c r="S780" s="51"/>
      <c r="T780" s="106"/>
    </row>
    <row r="781" spans="1:20" x14ac:dyDescent="0.35">
      <c r="A781" s="52">
        <v>4</v>
      </c>
      <c r="B781" s="51">
        <v>5</v>
      </c>
      <c r="C781" s="99" t="s">
        <v>238</v>
      </c>
      <c r="D781" s="109" t="s">
        <v>988</v>
      </c>
      <c r="E781" s="105"/>
      <c r="F781" s="51"/>
      <c r="G781" s="51"/>
      <c r="H781" s="51"/>
      <c r="I781" s="51"/>
      <c r="J781" s="51"/>
      <c r="K781" s="51"/>
      <c r="L781" s="51"/>
      <c r="M781" s="51"/>
      <c r="N781" s="51"/>
      <c r="O781" s="51"/>
      <c r="P781" s="51" t="s">
        <v>744</v>
      </c>
      <c r="Q781" s="51"/>
      <c r="R781" s="51" t="s">
        <v>744</v>
      </c>
      <c r="S781" s="51"/>
      <c r="T781" s="106"/>
    </row>
    <row r="782" spans="1:20" ht="43.5" hidden="1" x14ac:dyDescent="0.35">
      <c r="A782" s="52">
        <v>4</v>
      </c>
      <c r="B782" s="51">
        <v>5</v>
      </c>
      <c r="C782" s="99" t="s">
        <v>238</v>
      </c>
      <c r="D782" s="109" t="s">
        <v>989</v>
      </c>
      <c r="E782" s="105" t="s">
        <v>744</v>
      </c>
      <c r="F782" s="51"/>
      <c r="G782" s="51"/>
      <c r="H782" s="51"/>
      <c r="I782" s="51"/>
      <c r="J782" s="51"/>
      <c r="K782" s="51"/>
      <c r="L782" s="51"/>
      <c r="M782" s="51"/>
      <c r="N782" s="51" t="s">
        <v>744</v>
      </c>
      <c r="O782" s="51"/>
      <c r="P782" s="51" t="s">
        <v>744</v>
      </c>
      <c r="Q782" s="51"/>
      <c r="R782" s="51"/>
      <c r="S782" s="51"/>
      <c r="T782" s="106"/>
    </row>
    <row r="783" spans="1:20" hidden="1" x14ac:dyDescent="0.35">
      <c r="A783" s="52">
        <v>4</v>
      </c>
      <c r="B783" s="51">
        <v>5</v>
      </c>
      <c r="C783" s="99" t="s">
        <v>238</v>
      </c>
      <c r="D783" s="109" t="s">
        <v>990</v>
      </c>
      <c r="E783" s="105" t="s">
        <v>744</v>
      </c>
      <c r="F783" s="51"/>
      <c r="G783" s="51"/>
      <c r="H783" s="51"/>
      <c r="I783" s="51"/>
      <c r="J783" s="51"/>
      <c r="K783" s="51"/>
      <c r="L783" s="51"/>
      <c r="M783" s="51"/>
      <c r="N783" s="51" t="s">
        <v>744</v>
      </c>
      <c r="O783" s="51"/>
      <c r="P783" s="51" t="s">
        <v>744</v>
      </c>
      <c r="Q783" s="51"/>
      <c r="R783" s="51"/>
      <c r="S783" s="51"/>
      <c r="T783" s="106"/>
    </row>
    <row r="784" spans="1:20" ht="29" hidden="1" x14ac:dyDescent="0.35">
      <c r="A784" s="52">
        <v>4</v>
      </c>
      <c r="B784" s="51">
        <v>5</v>
      </c>
      <c r="C784" s="99" t="s">
        <v>238</v>
      </c>
      <c r="D784" s="109" t="s">
        <v>991</v>
      </c>
      <c r="E784" s="105"/>
      <c r="F784" s="51"/>
      <c r="G784" s="51"/>
      <c r="H784" s="51"/>
      <c r="I784" s="51"/>
      <c r="J784" s="51" t="s">
        <v>744</v>
      </c>
      <c r="K784" s="51"/>
      <c r="L784" s="51" t="s">
        <v>744</v>
      </c>
      <c r="M784" s="51"/>
      <c r="N784" s="51"/>
      <c r="O784" s="51"/>
      <c r="P784" s="51"/>
      <c r="Q784" s="51"/>
      <c r="R784" s="51"/>
      <c r="S784" s="51"/>
      <c r="T784" s="106"/>
    </row>
    <row r="785" spans="1:20" hidden="1" x14ac:dyDescent="0.35">
      <c r="A785" s="52">
        <v>4</v>
      </c>
      <c r="B785" s="51">
        <v>5</v>
      </c>
      <c r="C785" s="99" t="s">
        <v>238</v>
      </c>
      <c r="D785" s="109" t="s">
        <v>992</v>
      </c>
      <c r="E785" s="105" t="s">
        <v>744</v>
      </c>
      <c r="F785" s="51"/>
      <c r="G785" s="51"/>
      <c r="H785" s="51"/>
      <c r="I785" s="51"/>
      <c r="J785" s="51"/>
      <c r="K785" s="51"/>
      <c r="L785" s="51"/>
      <c r="M785" s="51"/>
      <c r="N785" s="51"/>
      <c r="O785" s="51"/>
      <c r="P785" s="51" t="s">
        <v>744</v>
      </c>
      <c r="Q785" s="51"/>
      <c r="R785" s="51"/>
      <c r="S785" s="51"/>
      <c r="T785" s="106"/>
    </row>
    <row r="786" spans="1:20" ht="29" hidden="1" x14ac:dyDescent="0.35">
      <c r="A786" s="52">
        <v>4</v>
      </c>
      <c r="B786" s="51">
        <v>5</v>
      </c>
      <c r="C786" s="99" t="s">
        <v>230</v>
      </c>
      <c r="D786" s="109" t="s">
        <v>993</v>
      </c>
      <c r="E786" s="105" t="s">
        <v>744</v>
      </c>
      <c r="F786" s="51"/>
      <c r="G786" s="51"/>
      <c r="H786" s="51"/>
      <c r="I786" s="51" t="s">
        <v>744</v>
      </c>
      <c r="J786" s="51"/>
      <c r="K786" s="51"/>
      <c r="L786" s="51"/>
      <c r="M786" s="51"/>
      <c r="N786" s="51" t="s">
        <v>744</v>
      </c>
      <c r="O786" s="51"/>
      <c r="P786" s="51"/>
      <c r="Q786" s="51"/>
      <c r="R786" s="51"/>
      <c r="S786" s="51"/>
      <c r="T786" s="106"/>
    </row>
    <row r="787" spans="1:20" ht="29" hidden="1" x14ac:dyDescent="0.35">
      <c r="A787" s="52">
        <v>4</v>
      </c>
      <c r="B787" s="51">
        <v>5</v>
      </c>
      <c r="C787" s="99" t="s">
        <v>230</v>
      </c>
      <c r="D787" s="109" t="s">
        <v>994</v>
      </c>
      <c r="E787" s="105"/>
      <c r="F787" s="51"/>
      <c r="G787" s="51"/>
      <c r="H787" s="51"/>
      <c r="I787" s="51"/>
      <c r="J787" s="51"/>
      <c r="K787" s="51"/>
      <c r="L787" s="51" t="s">
        <v>744</v>
      </c>
      <c r="M787" s="51"/>
      <c r="N787" s="51" t="s">
        <v>744</v>
      </c>
      <c r="O787" s="51"/>
      <c r="P787" s="51"/>
      <c r="Q787" s="51"/>
      <c r="R787" s="51"/>
      <c r="S787" s="51"/>
      <c r="T787" s="106"/>
    </row>
    <row r="788" spans="1:20" hidden="1" x14ac:dyDescent="0.35">
      <c r="A788" s="52">
        <v>4</v>
      </c>
      <c r="B788" s="51">
        <v>5</v>
      </c>
      <c r="C788" s="99" t="s">
        <v>230</v>
      </c>
      <c r="D788" s="109" t="s">
        <v>995</v>
      </c>
      <c r="E788" s="105"/>
      <c r="F788" s="51"/>
      <c r="G788" s="51"/>
      <c r="H788" s="51"/>
      <c r="I788" s="51"/>
      <c r="J788" s="51"/>
      <c r="K788" s="51"/>
      <c r="L788" s="51" t="s">
        <v>744</v>
      </c>
      <c r="M788" s="51"/>
      <c r="N788" s="51" t="s">
        <v>744</v>
      </c>
      <c r="O788" s="51"/>
      <c r="P788" s="51"/>
      <c r="Q788" s="51"/>
      <c r="R788" s="51"/>
      <c r="S788" s="51"/>
      <c r="T788" s="106"/>
    </row>
    <row r="789" spans="1:20" hidden="1" x14ac:dyDescent="0.35">
      <c r="A789" s="52">
        <v>4</v>
      </c>
      <c r="B789" s="51">
        <v>5</v>
      </c>
      <c r="C789" s="99" t="s">
        <v>45</v>
      </c>
      <c r="D789" s="109" t="s">
        <v>996</v>
      </c>
      <c r="E789" s="105" t="s">
        <v>745</v>
      </c>
      <c r="F789" s="51"/>
      <c r="G789" s="51"/>
      <c r="H789" s="51"/>
      <c r="I789" s="51"/>
      <c r="J789" s="51" t="s">
        <v>744</v>
      </c>
      <c r="K789" s="51"/>
      <c r="L789" s="51"/>
      <c r="M789" s="51"/>
      <c r="N789" s="51"/>
      <c r="O789" s="51"/>
      <c r="P789" s="51" t="s">
        <v>744</v>
      </c>
      <c r="Q789" s="51"/>
      <c r="R789" s="51"/>
      <c r="S789" s="51"/>
      <c r="T789" s="106"/>
    </row>
    <row r="790" spans="1:20" hidden="1" x14ac:dyDescent="0.35">
      <c r="A790" s="52">
        <v>4</v>
      </c>
      <c r="B790" s="51">
        <v>5</v>
      </c>
      <c r="C790" s="99" t="s">
        <v>45</v>
      </c>
      <c r="D790" s="109" t="s">
        <v>997</v>
      </c>
      <c r="E790" s="105" t="s">
        <v>745</v>
      </c>
      <c r="F790" s="51"/>
      <c r="G790" s="51"/>
      <c r="H790" s="51"/>
      <c r="I790" s="51"/>
      <c r="J790" s="51" t="s">
        <v>744</v>
      </c>
      <c r="K790" s="51"/>
      <c r="L790" s="51"/>
      <c r="M790" s="51"/>
      <c r="N790" s="51"/>
      <c r="O790" s="51"/>
      <c r="P790" s="51"/>
      <c r="Q790" s="51"/>
      <c r="R790" s="51"/>
      <c r="S790" s="51"/>
      <c r="T790" s="106"/>
    </row>
    <row r="791" spans="1:20" ht="58" hidden="1" x14ac:dyDescent="0.35">
      <c r="A791" s="52">
        <v>4</v>
      </c>
      <c r="B791" s="51">
        <v>5</v>
      </c>
      <c r="C791" s="99" t="s">
        <v>45</v>
      </c>
      <c r="D791" s="109" t="s">
        <v>998</v>
      </c>
      <c r="E791" s="105" t="s">
        <v>745</v>
      </c>
      <c r="F791" s="51"/>
      <c r="G791" s="51"/>
      <c r="H791" s="51"/>
      <c r="I791" s="51"/>
      <c r="J791" s="51"/>
      <c r="K791" s="51"/>
      <c r="L791" s="51"/>
      <c r="M791" s="51"/>
      <c r="N791" s="51"/>
      <c r="O791" s="51"/>
      <c r="P791" s="51" t="s">
        <v>744</v>
      </c>
      <c r="Q791" s="51"/>
      <c r="R791" s="51"/>
      <c r="S791" s="51"/>
      <c r="T791" s="106"/>
    </row>
    <row r="792" spans="1:20" hidden="1" x14ac:dyDescent="0.35">
      <c r="A792" s="52">
        <v>4</v>
      </c>
      <c r="B792" s="51">
        <v>5</v>
      </c>
      <c r="C792" s="99" t="s">
        <v>45</v>
      </c>
      <c r="D792" s="109" t="s">
        <v>999</v>
      </c>
      <c r="E792" s="105" t="s">
        <v>745</v>
      </c>
      <c r="F792" s="51"/>
      <c r="G792" s="51"/>
      <c r="H792" s="51"/>
      <c r="I792" s="51"/>
      <c r="J792" s="51" t="s">
        <v>744</v>
      </c>
      <c r="K792" s="51"/>
      <c r="L792" s="51"/>
      <c r="M792" s="51"/>
      <c r="N792" s="51"/>
      <c r="O792" s="51"/>
      <c r="P792" s="51"/>
      <c r="Q792" s="51"/>
      <c r="R792" s="51"/>
      <c r="S792" s="51"/>
      <c r="T792" s="106"/>
    </row>
    <row r="793" spans="1:20" hidden="1" x14ac:dyDescent="0.35">
      <c r="A793" s="52">
        <v>4</v>
      </c>
      <c r="B793" s="51">
        <v>5</v>
      </c>
      <c r="C793" s="99" t="s">
        <v>45</v>
      </c>
      <c r="D793" s="109" t="s">
        <v>182</v>
      </c>
      <c r="E793" s="105" t="s">
        <v>745</v>
      </c>
      <c r="F793" s="51"/>
      <c r="G793" s="51"/>
      <c r="H793" s="51"/>
      <c r="I793" s="51"/>
      <c r="J793" s="51"/>
      <c r="K793" s="51"/>
      <c r="L793" s="51"/>
      <c r="M793" s="51"/>
      <c r="N793" s="51"/>
      <c r="O793" s="51"/>
      <c r="P793" s="51"/>
      <c r="Q793" s="51"/>
      <c r="R793" s="51"/>
      <c r="S793" s="51"/>
      <c r="T793" s="106"/>
    </row>
    <row r="794" spans="1:20" hidden="1" x14ac:dyDescent="0.35">
      <c r="A794" s="52">
        <v>4</v>
      </c>
      <c r="B794" s="51">
        <v>5</v>
      </c>
      <c r="C794" s="99" t="s">
        <v>45</v>
      </c>
      <c r="D794" s="109" t="s">
        <v>1000</v>
      </c>
      <c r="E794" s="105" t="s">
        <v>745</v>
      </c>
      <c r="F794" s="51"/>
      <c r="G794" s="51"/>
      <c r="H794" s="51"/>
      <c r="I794" s="51"/>
      <c r="J794" s="51" t="s">
        <v>744</v>
      </c>
      <c r="K794" s="51"/>
      <c r="L794" s="51"/>
      <c r="M794" s="51"/>
      <c r="N794" s="51"/>
      <c r="O794" s="51"/>
      <c r="P794" s="51"/>
      <c r="Q794" s="51"/>
      <c r="R794" s="51"/>
      <c r="S794" s="51"/>
      <c r="T794" s="106"/>
    </row>
    <row r="795" spans="1:20" ht="29" hidden="1" x14ac:dyDescent="0.35">
      <c r="A795" s="52">
        <v>4</v>
      </c>
      <c r="B795" s="51">
        <v>5</v>
      </c>
      <c r="C795" s="99" t="s">
        <v>64</v>
      </c>
      <c r="D795" s="109" t="s">
        <v>1001</v>
      </c>
      <c r="E795" s="105" t="s">
        <v>744</v>
      </c>
      <c r="F795" s="51" t="s">
        <v>745</v>
      </c>
      <c r="G795" s="51" t="s">
        <v>744</v>
      </c>
      <c r="H795" s="51"/>
      <c r="I795" s="51"/>
      <c r="J795" s="51"/>
      <c r="K795" s="51"/>
      <c r="L795" s="51"/>
      <c r="M795" s="51"/>
      <c r="N795" s="51"/>
      <c r="O795" s="51"/>
      <c r="P795" s="51"/>
      <c r="Q795" s="51"/>
      <c r="R795" s="51"/>
      <c r="S795" s="51"/>
      <c r="T795" s="106"/>
    </row>
    <row r="796" spans="1:20" hidden="1" x14ac:dyDescent="0.35">
      <c r="A796" s="52">
        <v>4</v>
      </c>
      <c r="B796" s="51">
        <v>5</v>
      </c>
      <c r="C796" s="99" t="s">
        <v>64</v>
      </c>
      <c r="D796" s="109" t="s">
        <v>1002</v>
      </c>
      <c r="E796" s="105" t="s">
        <v>744</v>
      </c>
      <c r="F796" s="51" t="s">
        <v>745</v>
      </c>
      <c r="G796" s="51"/>
      <c r="H796" s="51"/>
      <c r="I796" s="51"/>
      <c r="J796" s="51"/>
      <c r="K796" s="51"/>
      <c r="L796" s="51"/>
      <c r="M796" s="51"/>
      <c r="N796" s="51"/>
      <c r="O796" s="51"/>
      <c r="P796" s="51" t="s">
        <v>744</v>
      </c>
      <c r="Q796" s="51"/>
      <c r="R796" s="51"/>
      <c r="S796" s="51"/>
      <c r="T796" s="106"/>
    </row>
    <row r="797" spans="1:20" ht="29" hidden="1" x14ac:dyDescent="0.35">
      <c r="A797" s="52">
        <v>4</v>
      </c>
      <c r="B797" s="51">
        <v>5</v>
      </c>
      <c r="C797" s="99" t="s">
        <v>67</v>
      </c>
      <c r="D797" s="109" t="s">
        <v>1003</v>
      </c>
      <c r="E797" s="105"/>
      <c r="F797" s="51"/>
      <c r="G797" s="51"/>
      <c r="H797" s="51"/>
      <c r="I797" s="51"/>
      <c r="J797" s="51"/>
      <c r="K797" s="51"/>
      <c r="L797" s="51"/>
      <c r="M797" s="51"/>
      <c r="N797" s="51"/>
      <c r="O797" s="51"/>
      <c r="P797" s="51"/>
      <c r="Q797" s="51"/>
      <c r="R797" s="51"/>
      <c r="S797" s="51"/>
      <c r="T797" s="106"/>
    </row>
    <row r="798" spans="1:20" ht="29" hidden="1" x14ac:dyDescent="0.35">
      <c r="A798" s="52">
        <v>4</v>
      </c>
      <c r="B798" s="51">
        <v>5</v>
      </c>
      <c r="C798" s="99" t="s">
        <v>67</v>
      </c>
      <c r="D798" s="109" t="s">
        <v>1004</v>
      </c>
      <c r="E798" s="105"/>
      <c r="F798" s="51"/>
      <c r="G798" s="51"/>
      <c r="H798" s="51"/>
      <c r="I798" s="51"/>
      <c r="J798" s="51"/>
      <c r="K798" s="51"/>
      <c r="L798" s="51"/>
      <c r="M798" s="51"/>
      <c r="N798" s="51"/>
      <c r="O798" s="51"/>
      <c r="P798" s="51" t="s">
        <v>744</v>
      </c>
      <c r="Q798" s="51"/>
      <c r="R798" s="51"/>
      <c r="S798" s="51"/>
      <c r="T798" s="106"/>
    </row>
    <row r="799" spans="1:20" hidden="1" x14ac:dyDescent="0.35">
      <c r="A799" s="52">
        <v>4</v>
      </c>
      <c r="B799" s="51">
        <v>5</v>
      </c>
      <c r="C799" s="99" t="s">
        <v>261</v>
      </c>
      <c r="D799" s="109" t="s">
        <v>1005</v>
      </c>
      <c r="E799" s="105" t="s">
        <v>744</v>
      </c>
      <c r="F799" s="51"/>
      <c r="G799" s="51"/>
      <c r="H799" s="51"/>
      <c r="I799" s="51"/>
      <c r="J799" s="51"/>
      <c r="K799" s="51"/>
      <c r="L799" s="51"/>
      <c r="M799" s="51"/>
      <c r="N799" s="51"/>
      <c r="O799" s="51"/>
      <c r="P799" s="51" t="s">
        <v>744</v>
      </c>
      <c r="Q799" s="51" t="s">
        <v>744</v>
      </c>
      <c r="R799" s="51"/>
      <c r="S799" s="51"/>
      <c r="T799" s="106"/>
    </row>
    <row r="800" spans="1:20" ht="29" x14ac:dyDescent="0.35">
      <c r="A800" s="52">
        <v>4</v>
      </c>
      <c r="B800" s="51">
        <v>5</v>
      </c>
      <c r="C800" s="99" t="s">
        <v>261</v>
      </c>
      <c r="D800" s="109" t="s">
        <v>1006</v>
      </c>
      <c r="E800" s="105" t="s">
        <v>744</v>
      </c>
      <c r="F800" s="51"/>
      <c r="G800" s="51"/>
      <c r="H800" s="51"/>
      <c r="I800" s="51" t="s">
        <v>744</v>
      </c>
      <c r="J800" s="51"/>
      <c r="K800" s="51"/>
      <c r="L800" s="51"/>
      <c r="M800" s="51"/>
      <c r="N800" s="51"/>
      <c r="O800" s="51"/>
      <c r="P800" s="51" t="s">
        <v>744</v>
      </c>
      <c r="Q800" s="51"/>
      <c r="R800" s="51" t="s">
        <v>744</v>
      </c>
      <c r="S800" s="51"/>
      <c r="T800" s="106"/>
    </row>
    <row r="801" spans="1:20" hidden="1" x14ac:dyDescent="0.35">
      <c r="A801" s="52">
        <v>4</v>
      </c>
      <c r="B801" s="51">
        <v>5</v>
      </c>
      <c r="C801" s="99" t="s">
        <v>261</v>
      </c>
      <c r="D801" s="109" t="s">
        <v>1007</v>
      </c>
      <c r="E801" s="105" t="s">
        <v>744</v>
      </c>
      <c r="F801" s="51"/>
      <c r="G801" s="51"/>
      <c r="H801" s="51"/>
      <c r="I801" s="51" t="s">
        <v>744</v>
      </c>
      <c r="J801" s="51"/>
      <c r="K801" s="51"/>
      <c r="L801" s="51"/>
      <c r="M801" s="51"/>
      <c r="N801" s="51"/>
      <c r="O801" s="51"/>
      <c r="P801" s="51" t="s">
        <v>744</v>
      </c>
      <c r="Q801" s="51"/>
      <c r="R801" s="51"/>
      <c r="S801" s="51"/>
      <c r="T801" s="106"/>
    </row>
    <row r="802" spans="1:20" ht="29" x14ac:dyDescent="0.35">
      <c r="A802" s="52">
        <v>4</v>
      </c>
      <c r="B802" s="51">
        <v>5</v>
      </c>
      <c r="C802" s="99" t="s">
        <v>261</v>
      </c>
      <c r="D802" s="109" t="s">
        <v>1008</v>
      </c>
      <c r="E802" s="105" t="s">
        <v>744</v>
      </c>
      <c r="F802" s="51"/>
      <c r="G802" s="51"/>
      <c r="H802" s="51"/>
      <c r="I802" s="51"/>
      <c r="J802" s="51"/>
      <c r="K802" s="51" t="s">
        <v>744</v>
      </c>
      <c r="L802" s="51"/>
      <c r="M802" s="51"/>
      <c r="N802" s="51"/>
      <c r="O802" s="51"/>
      <c r="P802" s="51"/>
      <c r="Q802" s="51"/>
      <c r="R802" s="51" t="s">
        <v>744</v>
      </c>
      <c r="S802" s="51"/>
      <c r="T802" s="106"/>
    </row>
    <row r="803" spans="1:20" ht="29.5" thickBot="1" x14ac:dyDescent="0.4">
      <c r="A803" s="62">
        <v>4</v>
      </c>
      <c r="B803" s="55">
        <v>5</v>
      </c>
      <c r="C803" s="100" t="s">
        <v>261</v>
      </c>
      <c r="D803" s="111" t="s">
        <v>1009</v>
      </c>
      <c r="E803" s="79" t="s">
        <v>744</v>
      </c>
      <c r="F803" s="78"/>
      <c r="G803" s="78"/>
      <c r="H803" s="78"/>
      <c r="I803" s="78"/>
      <c r="J803" s="78"/>
      <c r="K803" s="78"/>
      <c r="L803" s="78"/>
      <c r="M803" s="78"/>
      <c r="N803" s="78"/>
      <c r="O803" s="78"/>
      <c r="P803" s="78"/>
      <c r="Q803" s="78"/>
      <c r="R803" s="78" t="s">
        <v>744</v>
      </c>
      <c r="S803" s="78"/>
      <c r="T803" s="80"/>
    </row>
  </sheetData>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A3767-5103-4C0C-86FE-6A2D12422EAD}">
  <dimension ref="A5:R227"/>
  <sheetViews>
    <sheetView showGridLines="0" workbookViewId="0">
      <selection activeCell="L14" sqref="L14"/>
    </sheetView>
  </sheetViews>
  <sheetFormatPr defaultColWidth="20.6328125" defaultRowHeight="14.5" x14ac:dyDescent="0.35"/>
  <sheetData>
    <row r="5" spans="1:18" ht="15.5" x14ac:dyDescent="0.35">
      <c r="A5" s="76" t="s">
        <v>748</v>
      </c>
      <c r="B5" s="76"/>
      <c r="C5" s="76"/>
      <c r="D5" s="76"/>
      <c r="E5" s="76"/>
      <c r="F5" s="76"/>
      <c r="G5" s="76"/>
      <c r="H5" s="76"/>
      <c r="I5" s="76"/>
      <c r="J5" s="76"/>
      <c r="K5" s="76"/>
      <c r="L5" s="76"/>
      <c r="M5" s="76"/>
      <c r="N5" s="76"/>
    </row>
    <row r="7" spans="1:18" x14ac:dyDescent="0.35">
      <c r="A7" s="74" t="s">
        <v>767</v>
      </c>
      <c r="B7" s="67" t="s">
        <v>1010</v>
      </c>
    </row>
    <row r="8" spans="1:18" x14ac:dyDescent="0.35">
      <c r="A8" s="74" t="s">
        <v>767</v>
      </c>
      <c r="B8" s="67" t="s">
        <v>765</v>
      </c>
    </row>
    <row r="9" spans="1:18" x14ac:dyDescent="0.35">
      <c r="A9" s="74" t="s">
        <v>767</v>
      </c>
      <c r="B9" s="67" t="s">
        <v>1032</v>
      </c>
    </row>
    <row r="10" spans="1:18" ht="15" thickBot="1" x14ac:dyDescent="0.4"/>
    <row r="11" spans="1:18" ht="40" customHeight="1" x14ac:dyDescent="0.35">
      <c r="B11" s="68" t="s">
        <v>749</v>
      </c>
      <c r="C11" s="69" t="s">
        <v>751</v>
      </c>
      <c r="D11" s="69" t="s">
        <v>764</v>
      </c>
      <c r="E11" s="70" t="s">
        <v>752</v>
      </c>
      <c r="F11" s="70" t="s">
        <v>753</v>
      </c>
      <c r="G11" s="70" t="s">
        <v>754</v>
      </c>
      <c r="H11" s="70" t="s">
        <v>755</v>
      </c>
      <c r="I11" s="70" t="s">
        <v>734</v>
      </c>
      <c r="J11" s="70" t="s">
        <v>756</v>
      </c>
      <c r="K11" s="70" t="s">
        <v>757</v>
      </c>
      <c r="L11" s="70" t="s">
        <v>758</v>
      </c>
      <c r="M11" s="70" t="s">
        <v>759</v>
      </c>
      <c r="N11" s="70" t="s">
        <v>760</v>
      </c>
      <c r="O11" s="70" t="s">
        <v>761</v>
      </c>
      <c r="P11" s="70" t="s">
        <v>739</v>
      </c>
      <c r="Q11" s="70" t="s">
        <v>762</v>
      </c>
      <c r="R11" s="71" t="s">
        <v>763</v>
      </c>
    </row>
    <row r="12" spans="1:18" ht="26.5" customHeight="1" thickBot="1" x14ac:dyDescent="0.4">
      <c r="B12" s="72" t="s">
        <v>750</v>
      </c>
      <c r="C12" s="73">
        <v>238</v>
      </c>
      <c r="D12" s="73">
        <v>8</v>
      </c>
      <c r="E12" s="55">
        <v>45</v>
      </c>
      <c r="F12" s="55">
        <v>202</v>
      </c>
      <c r="G12" s="55">
        <v>59</v>
      </c>
      <c r="H12" s="55">
        <v>224</v>
      </c>
      <c r="I12" s="55">
        <v>38</v>
      </c>
      <c r="J12" s="55">
        <v>212</v>
      </c>
      <c r="K12" s="55">
        <v>62</v>
      </c>
      <c r="L12" s="55">
        <v>105</v>
      </c>
      <c r="M12" s="55">
        <v>67</v>
      </c>
      <c r="N12" s="55">
        <v>155</v>
      </c>
      <c r="O12" s="55">
        <v>48</v>
      </c>
      <c r="P12" s="55">
        <v>187</v>
      </c>
      <c r="Q12" s="55">
        <v>28</v>
      </c>
      <c r="R12" s="63">
        <v>84</v>
      </c>
    </row>
    <row r="68" spans="1:14" ht="15.5" x14ac:dyDescent="0.35">
      <c r="A68" s="76" t="s">
        <v>737</v>
      </c>
      <c r="B68" s="76"/>
      <c r="C68" s="76"/>
      <c r="D68" s="76"/>
      <c r="E68" s="76"/>
      <c r="F68" s="76"/>
      <c r="G68" s="76"/>
      <c r="H68" s="76"/>
      <c r="I68" s="76"/>
      <c r="J68" s="76"/>
      <c r="K68" s="76"/>
      <c r="L68" s="76"/>
      <c r="M68" s="76"/>
      <c r="N68" s="76"/>
    </row>
    <row r="70" spans="1:14" x14ac:dyDescent="0.35">
      <c r="A70" s="74" t="s">
        <v>767</v>
      </c>
      <c r="B70" s="67" t="s">
        <v>766</v>
      </c>
    </row>
    <row r="71" spans="1:14" x14ac:dyDescent="0.35">
      <c r="A71" s="74" t="s">
        <v>767</v>
      </c>
      <c r="B71" s="67" t="s">
        <v>773</v>
      </c>
    </row>
    <row r="72" spans="1:14" x14ac:dyDescent="0.35">
      <c r="A72" s="74" t="s">
        <v>767</v>
      </c>
      <c r="B72" s="67" t="s">
        <v>768</v>
      </c>
    </row>
    <row r="73" spans="1:14" x14ac:dyDescent="0.35">
      <c r="B73" s="74" t="s">
        <v>769</v>
      </c>
      <c r="C73" s="75" t="s">
        <v>770</v>
      </c>
    </row>
    <row r="74" spans="1:14" x14ac:dyDescent="0.35">
      <c r="B74" s="74" t="s">
        <v>769</v>
      </c>
      <c r="C74" s="75" t="s">
        <v>771</v>
      </c>
    </row>
    <row r="75" spans="1:14" x14ac:dyDescent="0.35">
      <c r="B75" s="74" t="s">
        <v>769</v>
      </c>
      <c r="C75" s="75" t="s">
        <v>772</v>
      </c>
    </row>
    <row r="78" spans="1:14" ht="15.5" x14ac:dyDescent="0.35">
      <c r="A78" s="76" t="s">
        <v>764</v>
      </c>
      <c r="B78" s="76"/>
      <c r="C78" s="76"/>
      <c r="D78" s="76"/>
      <c r="E78" s="76"/>
      <c r="F78" s="76"/>
      <c r="G78" s="76"/>
      <c r="H78" s="76"/>
      <c r="I78" s="76"/>
      <c r="J78" s="76"/>
      <c r="K78" s="76"/>
      <c r="L78" s="76"/>
      <c r="M78" s="76"/>
      <c r="N78" s="76"/>
    </row>
    <row r="80" spans="1:14" x14ac:dyDescent="0.35">
      <c r="A80" s="74" t="s">
        <v>767</v>
      </c>
      <c r="B80" s="67" t="s">
        <v>777</v>
      </c>
    </row>
    <row r="81" spans="1:14" x14ac:dyDescent="0.35">
      <c r="A81" s="74" t="s">
        <v>767</v>
      </c>
      <c r="B81" s="67" t="s">
        <v>776</v>
      </c>
    </row>
    <row r="82" spans="1:14" x14ac:dyDescent="0.35">
      <c r="A82" s="74" t="s">
        <v>767</v>
      </c>
      <c r="B82" s="67" t="s">
        <v>778</v>
      </c>
    </row>
    <row r="83" spans="1:14" x14ac:dyDescent="0.35">
      <c r="A83" s="74" t="s">
        <v>767</v>
      </c>
      <c r="B83" s="67" t="s">
        <v>774</v>
      </c>
    </row>
    <row r="84" spans="1:14" x14ac:dyDescent="0.35">
      <c r="B84" s="74" t="s">
        <v>769</v>
      </c>
      <c r="C84" s="75" t="s">
        <v>775</v>
      </c>
    </row>
    <row r="85" spans="1:14" x14ac:dyDescent="0.35">
      <c r="B85" s="74" t="s">
        <v>769</v>
      </c>
      <c r="C85" s="75" t="s">
        <v>782</v>
      </c>
    </row>
    <row r="86" spans="1:14" x14ac:dyDescent="0.35">
      <c r="B86" s="74" t="s">
        <v>769</v>
      </c>
      <c r="C86" s="75" t="s">
        <v>783</v>
      </c>
    </row>
    <row r="89" spans="1:14" ht="15.5" x14ac:dyDescent="0.35">
      <c r="A89" s="76" t="s">
        <v>752</v>
      </c>
      <c r="B89" s="76"/>
      <c r="C89" s="76"/>
      <c r="D89" s="76"/>
      <c r="E89" s="76"/>
      <c r="F89" s="76"/>
      <c r="G89" s="76"/>
      <c r="H89" s="76"/>
      <c r="I89" s="76"/>
      <c r="J89" s="76"/>
      <c r="K89" s="76"/>
      <c r="L89" s="76"/>
      <c r="M89" s="76"/>
      <c r="N89" s="76"/>
    </row>
    <row r="91" spans="1:14" x14ac:dyDescent="0.35">
      <c r="A91" s="74" t="s">
        <v>767</v>
      </c>
      <c r="B91" s="67" t="s">
        <v>779</v>
      </c>
    </row>
    <row r="92" spans="1:14" x14ac:dyDescent="0.35">
      <c r="A92" s="74" t="s">
        <v>767</v>
      </c>
      <c r="B92" s="67" t="s">
        <v>781</v>
      </c>
    </row>
    <row r="93" spans="1:14" x14ac:dyDescent="0.35">
      <c r="A93" s="74" t="s">
        <v>767</v>
      </c>
      <c r="B93" s="67" t="s">
        <v>780</v>
      </c>
    </row>
    <row r="94" spans="1:14" x14ac:dyDescent="0.35">
      <c r="B94" s="74" t="s">
        <v>769</v>
      </c>
      <c r="C94" s="75" t="s">
        <v>784</v>
      </c>
    </row>
    <row r="95" spans="1:14" x14ac:dyDescent="0.35">
      <c r="B95" s="74" t="s">
        <v>769</v>
      </c>
      <c r="C95" s="75" t="s">
        <v>785</v>
      </c>
    </row>
    <row r="96" spans="1:14" x14ac:dyDescent="0.35">
      <c r="B96" s="74" t="s">
        <v>769</v>
      </c>
      <c r="C96" s="75" t="s">
        <v>786</v>
      </c>
    </row>
    <row r="99" spans="1:14" ht="15.5" x14ac:dyDescent="0.35">
      <c r="A99" s="76" t="s">
        <v>753</v>
      </c>
      <c r="B99" s="76"/>
      <c r="C99" s="76"/>
      <c r="D99" s="76"/>
      <c r="E99" s="76"/>
      <c r="F99" s="76"/>
      <c r="G99" s="76"/>
      <c r="H99" s="76"/>
      <c r="I99" s="76"/>
      <c r="J99" s="76"/>
      <c r="K99" s="76"/>
      <c r="L99" s="76"/>
      <c r="M99" s="76"/>
      <c r="N99" s="76"/>
    </row>
    <row r="101" spans="1:14" x14ac:dyDescent="0.35">
      <c r="A101" s="74" t="s">
        <v>767</v>
      </c>
      <c r="B101" s="67" t="s">
        <v>787</v>
      </c>
    </row>
    <row r="102" spans="1:14" x14ac:dyDescent="0.35">
      <c r="A102" s="74" t="s">
        <v>767</v>
      </c>
      <c r="B102" s="67" t="s">
        <v>792</v>
      </c>
    </row>
    <row r="103" spans="1:14" x14ac:dyDescent="0.35">
      <c r="A103" s="74" t="s">
        <v>767</v>
      </c>
      <c r="B103" s="67" t="s">
        <v>788</v>
      </c>
    </row>
    <row r="104" spans="1:14" x14ac:dyDescent="0.35">
      <c r="B104" s="74" t="s">
        <v>769</v>
      </c>
      <c r="C104" s="75" t="s">
        <v>789</v>
      </c>
    </row>
    <row r="105" spans="1:14" x14ac:dyDescent="0.35">
      <c r="B105" s="74" t="s">
        <v>769</v>
      </c>
      <c r="C105" s="75" t="s">
        <v>790</v>
      </c>
    </row>
    <row r="106" spans="1:14" x14ac:dyDescent="0.35">
      <c r="B106" s="74" t="s">
        <v>769</v>
      </c>
      <c r="C106" s="75" t="s">
        <v>791</v>
      </c>
    </row>
    <row r="109" spans="1:14" ht="15.5" x14ac:dyDescent="0.35">
      <c r="A109" s="76" t="s">
        <v>754</v>
      </c>
      <c r="B109" s="76"/>
      <c r="C109" s="76"/>
      <c r="D109" s="76"/>
      <c r="E109" s="76"/>
      <c r="F109" s="76"/>
      <c r="G109" s="76"/>
      <c r="H109" s="76"/>
      <c r="I109" s="76"/>
      <c r="J109" s="76"/>
      <c r="K109" s="76"/>
      <c r="L109" s="76"/>
      <c r="M109" s="76"/>
      <c r="N109" s="76"/>
    </row>
    <row r="111" spans="1:14" x14ac:dyDescent="0.35">
      <c r="A111" s="74" t="s">
        <v>767</v>
      </c>
      <c r="B111" s="67" t="s">
        <v>794</v>
      </c>
    </row>
    <row r="112" spans="1:14" x14ac:dyDescent="0.35">
      <c r="A112" s="74" t="s">
        <v>767</v>
      </c>
      <c r="B112" s="67" t="s">
        <v>793</v>
      </c>
    </row>
    <row r="113" spans="1:14" x14ac:dyDescent="0.35">
      <c r="A113" s="74" t="s">
        <v>767</v>
      </c>
      <c r="B113" s="67" t="s">
        <v>795</v>
      </c>
    </row>
    <row r="114" spans="1:14" x14ac:dyDescent="0.35">
      <c r="B114" s="74" t="s">
        <v>769</v>
      </c>
      <c r="C114" s="75" t="s">
        <v>796</v>
      </c>
    </row>
    <row r="115" spans="1:14" x14ac:dyDescent="0.35">
      <c r="B115" s="74" t="s">
        <v>769</v>
      </c>
      <c r="C115" s="75" t="s">
        <v>797</v>
      </c>
    </row>
    <row r="116" spans="1:14" x14ac:dyDescent="0.35">
      <c r="B116" s="74" t="s">
        <v>769</v>
      </c>
      <c r="C116" s="75" t="s">
        <v>798</v>
      </c>
    </row>
    <row r="119" spans="1:14" ht="15.5" x14ac:dyDescent="0.35">
      <c r="A119" s="76" t="s">
        <v>755</v>
      </c>
      <c r="B119" s="76"/>
      <c r="C119" s="76"/>
      <c r="D119" s="76"/>
      <c r="E119" s="76"/>
      <c r="F119" s="76"/>
      <c r="G119" s="76"/>
      <c r="H119" s="76"/>
      <c r="I119" s="76"/>
      <c r="J119" s="76"/>
      <c r="K119" s="76"/>
      <c r="L119" s="76"/>
      <c r="M119" s="76"/>
      <c r="N119" s="76"/>
    </row>
    <row r="121" spans="1:14" x14ac:dyDescent="0.35">
      <c r="A121" s="74" t="s">
        <v>767</v>
      </c>
      <c r="B121" s="67" t="s">
        <v>799</v>
      </c>
    </row>
    <row r="122" spans="1:14" x14ac:dyDescent="0.35">
      <c r="A122" s="74" t="s">
        <v>767</v>
      </c>
      <c r="B122" s="67" t="s">
        <v>800</v>
      </c>
    </row>
    <row r="123" spans="1:14" x14ac:dyDescent="0.35">
      <c r="A123" s="74" t="s">
        <v>767</v>
      </c>
      <c r="B123" s="67" t="s">
        <v>1033</v>
      </c>
    </row>
    <row r="124" spans="1:14" x14ac:dyDescent="0.35">
      <c r="B124" s="74" t="s">
        <v>769</v>
      </c>
      <c r="C124" s="75" t="s">
        <v>801</v>
      </c>
    </row>
    <row r="125" spans="1:14" x14ac:dyDescent="0.35">
      <c r="B125" s="74" t="s">
        <v>769</v>
      </c>
      <c r="C125" s="75" t="s">
        <v>802</v>
      </c>
    </row>
    <row r="126" spans="1:14" x14ac:dyDescent="0.35">
      <c r="B126" s="74" t="s">
        <v>769</v>
      </c>
      <c r="C126" s="75" t="s">
        <v>803</v>
      </c>
    </row>
    <row r="129" spans="1:14" ht="15.5" x14ac:dyDescent="0.35">
      <c r="A129" s="76" t="s">
        <v>734</v>
      </c>
      <c r="B129" s="76"/>
      <c r="C129" s="76"/>
      <c r="D129" s="76"/>
      <c r="E129" s="76"/>
      <c r="F129" s="76"/>
      <c r="G129" s="76"/>
      <c r="H129" s="76"/>
      <c r="I129" s="76"/>
      <c r="J129" s="76"/>
      <c r="K129" s="76"/>
      <c r="L129" s="76"/>
      <c r="M129" s="76"/>
      <c r="N129" s="76"/>
    </row>
    <row r="131" spans="1:14" x14ac:dyDescent="0.35">
      <c r="A131" s="74" t="s">
        <v>767</v>
      </c>
      <c r="B131" s="67" t="s">
        <v>804</v>
      </c>
    </row>
    <row r="132" spans="1:14" x14ac:dyDescent="0.35">
      <c r="A132" s="74" t="s">
        <v>767</v>
      </c>
      <c r="B132" s="67" t="s">
        <v>805</v>
      </c>
    </row>
    <row r="133" spans="1:14" x14ac:dyDescent="0.35">
      <c r="A133" s="74" t="s">
        <v>767</v>
      </c>
      <c r="B133" s="67" t="s">
        <v>806</v>
      </c>
    </row>
    <row r="134" spans="1:14" x14ac:dyDescent="0.35">
      <c r="B134" s="74" t="s">
        <v>769</v>
      </c>
      <c r="C134" s="75" t="s">
        <v>807</v>
      </c>
    </row>
    <row r="135" spans="1:14" x14ac:dyDescent="0.35">
      <c r="B135" s="74" t="s">
        <v>769</v>
      </c>
      <c r="C135" s="75" t="s">
        <v>808</v>
      </c>
    </row>
    <row r="136" spans="1:14" x14ac:dyDescent="0.35">
      <c r="B136" s="74" t="s">
        <v>769</v>
      </c>
      <c r="C136" s="75" t="s">
        <v>809</v>
      </c>
    </row>
    <row r="139" spans="1:14" ht="15.5" x14ac:dyDescent="0.35">
      <c r="A139" s="76" t="s">
        <v>756</v>
      </c>
      <c r="B139" s="76"/>
      <c r="C139" s="76"/>
      <c r="D139" s="76"/>
      <c r="E139" s="76"/>
      <c r="F139" s="76"/>
      <c r="G139" s="76"/>
      <c r="H139" s="76"/>
      <c r="I139" s="76"/>
      <c r="J139" s="76"/>
      <c r="K139" s="76"/>
      <c r="L139" s="76"/>
      <c r="M139" s="76"/>
      <c r="N139" s="76"/>
    </row>
    <row r="141" spans="1:14" x14ac:dyDescent="0.35">
      <c r="A141" s="74" t="s">
        <v>767</v>
      </c>
      <c r="B141" s="67" t="s">
        <v>810</v>
      </c>
    </row>
    <row r="142" spans="1:14" x14ac:dyDescent="0.35">
      <c r="A142" s="74" t="s">
        <v>767</v>
      </c>
      <c r="B142" s="67" t="s">
        <v>812</v>
      </c>
    </row>
    <row r="143" spans="1:14" x14ac:dyDescent="0.35">
      <c r="A143" s="74" t="s">
        <v>767</v>
      </c>
      <c r="B143" s="67" t="s">
        <v>811</v>
      </c>
    </row>
    <row r="144" spans="1:14" x14ac:dyDescent="0.35">
      <c r="B144" s="74" t="s">
        <v>769</v>
      </c>
      <c r="C144" s="75" t="s">
        <v>813</v>
      </c>
    </row>
    <row r="145" spans="1:14" x14ac:dyDescent="0.35">
      <c r="B145" s="74" t="s">
        <v>769</v>
      </c>
      <c r="C145" s="75" t="s">
        <v>814</v>
      </c>
    </row>
    <row r="146" spans="1:14" x14ac:dyDescent="0.35">
      <c r="B146" s="74" t="s">
        <v>769</v>
      </c>
      <c r="C146" s="75" t="s">
        <v>815</v>
      </c>
    </row>
    <row r="149" spans="1:14" ht="15.5" x14ac:dyDescent="0.35">
      <c r="A149" s="76" t="s">
        <v>757</v>
      </c>
      <c r="B149" s="76"/>
      <c r="C149" s="76"/>
      <c r="D149" s="76"/>
      <c r="E149" s="76"/>
      <c r="F149" s="76"/>
      <c r="G149" s="76"/>
      <c r="H149" s="76"/>
      <c r="I149" s="76"/>
      <c r="J149" s="76"/>
      <c r="K149" s="76"/>
      <c r="L149" s="76"/>
      <c r="M149" s="76"/>
      <c r="N149" s="76"/>
    </row>
    <row r="151" spans="1:14" x14ac:dyDescent="0.35">
      <c r="A151" s="74" t="s">
        <v>767</v>
      </c>
      <c r="B151" s="67" t="s">
        <v>839</v>
      </c>
    </row>
    <row r="152" spans="1:14" x14ac:dyDescent="0.35">
      <c r="A152" s="74" t="s">
        <v>767</v>
      </c>
      <c r="B152" s="67" t="s">
        <v>840</v>
      </c>
    </row>
    <row r="153" spans="1:14" x14ac:dyDescent="0.35">
      <c r="A153" s="74" t="s">
        <v>767</v>
      </c>
      <c r="B153" s="67" t="s">
        <v>841</v>
      </c>
    </row>
    <row r="154" spans="1:14" x14ac:dyDescent="0.35">
      <c r="B154" s="74" t="s">
        <v>769</v>
      </c>
      <c r="C154" s="75" t="s">
        <v>817</v>
      </c>
    </row>
    <row r="155" spans="1:14" x14ac:dyDescent="0.35">
      <c r="B155" s="74" t="s">
        <v>769</v>
      </c>
      <c r="C155" s="75" t="s">
        <v>818</v>
      </c>
    </row>
    <row r="156" spans="1:14" x14ac:dyDescent="0.35">
      <c r="B156" s="74" t="s">
        <v>769</v>
      </c>
      <c r="C156" s="75" t="s">
        <v>819</v>
      </c>
    </row>
    <row r="159" spans="1:14" ht="15.5" x14ac:dyDescent="0.35">
      <c r="A159" s="76" t="s">
        <v>816</v>
      </c>
      <c r="B159" s="76"/>
      <c r="C159" s="76"/>
      <c r="D159" s="76"/>
      <c r="E159" s="76"/>
      <c r="F159" s="76"/>
      <c r="G159" s="76"/>
      <c r="H159" s="76"/>
      <c r="I159" s="76"/>
      <c r="J159" s="76"/>
      <c r="K159" s="76"/>
      <c r="L159" s="76"/>
      <c r="M159" s="76"/>
      <c r="N159" s="76"/>
    </row>
    <row r="161" spans="1:14" x14ac:dyDescent="0.35">
      <c r="A161" s="74" t="s">
        <v>767</v>
      </c>
      <c r="B161" s="67" t="s">
        <v>842</v>
      </c>
    </row>
    <row r="162" spans="1:14" x14ac:dyDescent="0.35">
      <c r="A162" s="74" t="s">
        <v>767</v>
      </c>
      <c r="B162" s="67" t="s">
        <v>843</v>
      </c>
    </row>
    <row r="163" spans="1:14" x14ac:dyDescent="0.35">
      <c r="A163" s="74" t="s">
        <v>767</v>
      </c>
      <c r="B163" s="67" t="s">
        <v>844</v>
      </c>
    </row>
    <row r="164" spans="1:14" x14ac:dyDescent="0.35">
      <c r="B164" s="74" t="s">
        <v>769</v>
      </c>
      <c r="C164" s="75" t="s">
        <v>820</v>
      </c>
    </row>
    <row r="165" spans="1:14" x14ac:dyDescent="0.35">
      <c r="B165" s="74" t="s">
        <v>769</v>
      </c>
      <c r="C165" s="75" t="s">
        <v>821</v>
      </c>
    </row>
    <row r="166" spans="1:14" x14ac:dyDescent="0.35">
      <c r="B166" s="74" t="s">
        <v>769</v>
      </c>
      <c r="C166" s="75" t="s">
        <v>822</v>
      </c>
    </row>
    <row r="169" spans="1:14" ht="15.5" x14ac:dyDescent="0.35">
      <c r="A169" s="76" t="s">
        <v>759</v>
      </c>
      <c r="B169" s="76"/>
      <c r="C169" s="76"/>
      <c r="D169" s="76"/>
      <c r="E169" s="76"/>
      <c r="F169" s="76"/>
      <c r="G169" s="76"/>
      <c r="H169" s="76"/>
      <c r="I169" s="76"/>
      <c r="J169" s="76"/>
      <c r="K169" s="76"/>
      <c r="L169" s="76"/>
      <c r="M169" s="76"/>
      <c r="N169" s="76"/>
    </row>
    <row r="171" spans="1:14" x14ac:dyDescent="0.35">
      <c r="A171" s="74" t="s">
        <v>767</v>
      </c>
      <c r="B171" s="67" t="s">
        <v>1034</v>
      </c>
    </row>
    <row r="172" spans="1:14" x14ac:dyDescent="0.35">
      <c r="A172" s="74" t="s">
        <v>767</v>
      </c>
      <c r="B172" s="67" t="s">
        <v>1035</v>
      </c>
    </row>
    <row r="173" spans="1:14" x14ac:dyDescent="0.35">
      <c r="A173" s="74" t="s">
        <v>767</v>
      </c>
      <c r="B173" s="67" t="s">
        <v>845</v>
      </c>
    </row>
    <row r="174" spans="1:14" x14ac:dyDescent="0.35">
      <c r="B174" s="74" t="s">
        <v>769</v>
      </c>
      <c r="C174" s="75" t="s">
        <v>823</v>
      </c>
    </row>
    <row r="175" spans="1:14" x14ac:dyDescent="0.35">
      <c r="B175" s="74" t="s">
        <v>769</v>
      </c>
      <c r="C175" s="75" t="s">
        <v>824</v>
      </c>
    </row>
    <row r="176" spans="1:14" x14ac:dyDescent="0.35">
      <c r="B176" s="74" t="s">
        <v>769</v>
      </c>
      <c r="C176" s="75" t="s">
        <v>825</v>
      </c>
    </row>
    <row r="179" spans="1:14" ht="15.5" x14ac:dyDescent="0.35">
      <c r="A179" s="76" t="s">
        <v>760</v>
      </c>
      <c r="B179" s="76"/>
      <c r="C179" s="76"/>
      <c r="D179" s="76"/>
      <c r="E179" s="76"/>
      <c r="F179" s="76"/>
      <c r="G179" s="76"/>
      <c r="H179" s="76"/>
      <c r="I179" s="76"/>
      <c r="J179" s="76"/>
      <c r="K179" s="76"/>
      <c r="L179" s="76"/>
      <c r="M179" s="76"/>
      <c r="N179" s="76"/>
    </row>
    <row r="181" spans="1:14" x14ac:dyDescent="0.35">
      <c r="A181" s="74" t="s">
        <v>767</v>
      </c>
      <c r="B181" s="67" t="s">
        <v>1036</v>
      </c>
    </row>
    <row r="182" spans="1:14" x14ac:dyDescent="0.35">
      <c r="A182" s="74" t="s">
        <v>767</v>
      </c>
      <c r="B182" s="67" t="s">
        <v>1037</v>
      </c>
    </row>
    <row r="183" spans="1:14" x14ac:dyDescent="0.35">
      <c r="A183" s="74" t="s">
        <v>767</v>
      </c>
      <c r="B183" s="67" t="s">
        <v>846</v>
      </c>
    </row>
    <row r="184" spans="1:14" x14ac:dyDescent="0.35">
      <c r="B184" s="74" t="s">
        <v>769</v>
      </c>
      <c r="C184" s="75" t="s">
        <v>826</v>
      </c>
    </row>
    <row r="185" spans="1:14" x14ac:dyDescent="0.35">
      <c r="B185" s="74" t="s">
        <v>769</v>
      </c>
      <c r="C185" s="75" t="s">
        <v>827</v>
      </c>
    </row>
    <row r="186" spans="1:14" x14ac:dyDescent="0.35">
      <c r="B186" s="74" t="s">
        <v>769</v>
      </c>
      <c r="C186" s="75" t="s">
        <v>828</v>
      </c>
    </row>
    <row r="189" spans="1:14" ht="15.5" x14ac:dyDescent="0.35">
      <c r="A189" s="76" t="s">
        <v>761</v>
      </c>
      <c r="B189" s="76"/>
      <c r="C189" s="76"/>
      <c r="D189" s="76"/>
      <c r="E189" s="76"/>
      <c r="F189" s="76"/>
      <c r="G189" s="76"/>
      <c r="H189" s="76"/>
      <c r="I189" s="76"/>
      <c r="J189" s="76"/>
      <c r="K189" s="76"/>
      <c r="L189" s="76"/>
      <c r="M189" s="76"/>
      <c r="N189" s="76"/>
    </row>
    <row r="191" spans="1:14" x14ac:dyDescent="0.35">
      <c r="A191" s="74" t="s">
        <v>767</v>
      </c>
      <c r="B191" s="67" t="s">
        <v>847</v>
      </c>
    </row>
    <row r="192" spans="1:14" x14ac:dyDescent="0.35">
      <c r="A192" s="74" t="s">
        <v>767</v>
      </c>
      <c r="B192" s="67" t="s">
        <v>1038</v>
      </c>
    </row>
    <row r="193" spans="1:14" x14ac:dyDescent="0.35">
      <c r="A193" s="74" t="s">
        <v>767</v>
      </c>
      <c r="B193" s="67" t="s">
        <v>848</v>
      </c>
    </row>
    <row r="194" spans="1:14" x14ac:dyDescent="0.35">
      <c r="B194" s="74" t="s">
        <v>769</v>
      </c>
      <c r="C194" s="75" t="s">
        <v>849</v>
      </c>
    </row>
    <row r="195" spans="1:14" x14ac:dyDescent="0.35">
      <c r="B195" s="74" t="s">
        <v>769</v>
      </c>
      <c r="C195" s="75" t="s">
        <v>850</v>
      </c>
    </row>
    <row r="196" spans="1:14" x14ac:dyDescent="0.35">
      <c r="B196" s="74" t="s">
        <v>769</v>
      </c>
      <c r="C196" s="75" t="s">
        <v>829</v>
      </c>
    </row>
    <row r="199" spans="1:14" ht="15.5" x14ac:dyDescent="0.35">
      <c r="A199" s="76" t="s">
        <v>739</v>
      </c>
      <c r="B199" s="76"/>
      <c r="C199" s="76"/>
      <c r="D199" s="76"/>
      <c r="E199" s="76"/>
      <c r="F199" s="76"/>
      <c r="G199" s="76"/>
      <c r="H199" s="76"/>
      <c r="I199" s="76"/>
      <c r="J199" s="76"/>
      <c r="K199" s="76"/>
      <c r="L199" s="76"/>
      <c r="M199" s="76"/>
      <c r="N199" s="76"/>
    </row>
    <row r="201" spans="1:14" x14ac:dyDescent="0.35">
      <c r="A201" s="74" t="s">
        <v>767</v>
      </c>
      <c r="B201" s="67" t="s">
        <v>1039</v>
      </c>
    </row>
    <row r="202" spans="1:14" x14ac:dyDescent="0.35">
      <c r="A202" s="74" t="s">
        <v>767</v>
      </c>
      <c r="B202" s="67" t="s">
        <v>1040</v>
      </c>
    </row>
    <row r="203" spans="1:14" x14ac:dyDescent="0.35">
      <c r="A203" s="74" t="s">
        <v>767</v>
      </c>
      <c r="B203" s="67" t="s">
        <v>1031</v>
      </c>
    </row>
    <row r="204" spans="1:14" x14ac:dyDescent="0.35">
      <c r="B204" s="74" t="s">
        <v>769</v>
      </c>
      <c r="C204" s="75" t="s">
        <v>830</v>
      </c>
    </row>
    <row r="205" spans="1:14" x14ac:dyDescent="0.35">
      <c r="B205" s="74" t="s">
        <v>769</v>
      </c>
      <c r="C205" s="75" t="s">
        <v>831</v>
      </c>
    </row>
    <row r="206" spans="1:14" x14ac:dyDescent="0.35">
      <c r="B206" s="74" t="s">
        <v>769</v>
      </c>
      <c r="C206" s="75" t="s">
        <v>832</v>
      </c>
    </row>
    <row r="209" spans="1:14" ht="15.5" x14ac:dyDescent="0.35">
      <c r="A209" s="76" t="s">
        <v>762</v>
      </c>
      <c r="B209" s="76"/>
      <c r="C209" s="76"/>
      <c r="D209" s="76"/>
      <c r="E209" s="76"/>
      <c r="F209" s="76"/>
      <c r="G209" s="76"/>
      <c r="H209" s="76"/>
      <c r="I209" s="76"/>
      <c r="J209" s="76"/>
      <c r="K209" s="76"/>
      <c r="L209" s="76"/>
      <c r="M209" s="76"/>
      <c r="N209" s="76"/>
    </row>
    <row r="211" spans="1:14" x14ac:dyDescent="0.35">
      <c r="A211" s="74" t="s">
        <v>767</v>
      </c>
      <c r="B211" s="67" t="s">
        <v>1026</v>
      </c>
    </row>
    <row r="212" spans="1:14" x14ac:dyDescent="0.35">
      <c r="A212" s="74" t="s">
        <v>767</v>
      </c>
      <c r="B212" s="67" t="s">
        <v>1027</v>
      </c>
    </row>
    <row r="213" spans="1:14" x14ac:dyDescent="0.35">
      <c r="A213" s="74" t="s">
        <v>767</v>
      </c>
      <c r="B213" s="67" t="s">
        <v>1028</v>
      </c>
    </row>
    <row r="214" spans="1:14" x14ac:dyDescent="0.35">
      <c r="B214" s="74" t="s">
        <v>769</v>
      </c>
      <c r="C214" s="75" t="s">
        <v>833</v>
      </c>
    </row>
    <row r="215" spans="1:14" x14ac:dyDescent="0.35">
      <c r="B215" s="74" t="s">
        <v>769</v>
      </c>
      <c r="C215" s="75" t="s">
        <v>834</v>
      </c>
    </row>
    <row r="216" spans="1:14" x14ac:dyDescent="0.35">
      <c r="B216" s="74" t="s">
        <v>769</v>
      </c>
      <c r="C216" s="75" t="s">
        <v>835</v>
      </c>
    </row>
    <row r="219" spans="1:14" ht="15.5" x14ac:dyDescent="0.35">
      <c r="A219" s="76" t="s">
        <v>763</v>
      </c>
      <c r="B219" s="76"/>
      <c r="C219" s="76"/>
      <c r="D219" s="76"/>
      <c r="E219" s="76"/>
      <c r="F219" s="76"/>
      <c r="G219" s="76"/>
      <c r="H219" s="76"/>
      <c r="I219" s="76"/>
      <c r="J219" s="76"/>
      <c r="K219" s="76"/>
      <c r="L219" s="76"/>
      <c r="M219" s="76"/>
      <c r="N219" s="76"/>
    </row>
    <row r="221" spans="1:14" x14ac:dyDescent="0.35">
      <c r="A221" s="74" t="s">
        <v>767</v>
      </c>
      <c r="B221" s="67" t="s">
        <v>1029</v>
      </c>
    </row>
    <row r="222" spans="1:14" x14ac:dyDescent="0.35">
      <c r="A222" s="74" t="s">
        <v>767</v>
      </c>
      <c r="B222" s="67" t="s">
        <v>1041</v>
      </c>
    </row>
    <row r="223" spans="1:14" x14ac:dyDescent="0.35">
      <c r="A223" s="74"/>
      <c r="B223" s="67" t="s">
        <v>1042</v>
      </c>
    </row>
    <row r="224" spans="1:14" x14ac:dyDescent="0.35">
      <c r="A224" s="74" t="s">
        <v>767</v>
      </c>
      <c r="B224" s="67" t="s">
        <v>1030</v>
      </c>
    </row>
    <row r="225" spans="2:3" x14ac:dyDescent="0.35">
      <c r="B225" s="74" t="s">
        <v>769</v>
      </c>
      <c r="C225" s="75" t="s">
        <v>836</v>
      </c>
    </row>
    <row r="226" spans="2:3" x14ac:dyDescent="0.35">
      <c r="B226" s="74" t="s">
        <v>769</v>
      </c>
      <c r="C226" s="75" t="s">
        <v>837</v>
      </c>
    </row>
    <row r="227" spans="2:3" x14ac:dyDescent="0.35">
      <c r="B227" s="74" t="s">
        <v>769</v>
      </c>
      <c r="C227" s="75" t="s">
        <v>838</v>
      </c>
    </row>
  </sheetData>
  <mergeCells count="17">
    <mergeCell ref="A68:N68"/>
    <mergeCell ref="A5:N5"/>
    <mergeCell ref="A78:N78"/>
    <mergeCell ref="A89:N89"/>
    <mergeCell ref="A99:N99"/>
    <mergeCell ref="A109:N109"/>
    <mergeCell ref="A119:N119"/>
    <mergeCell ref="A129:N129"/>
    <mergeCell ref="A139:N139"/>
    <mergeCell ref="A149:N149"/>
    <mergeCell ref="A209:N209"/>
    <mergeCell ref="A219:N219"/>
    <mergeCell ref="A159:N159"/>
    <mergeCell ref="A169:N169"/>
    <mergeCell ref="A179:N179"/>
    <mergeCell ref="A189:N189"/>
    <mergeCell ref="A199:N19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B236A-8E58-41EB-A2A2-9978257F0E35}">
  <dimension ref="A1"/>
  <sheetViews>
    <sheetView workbookViewId="0">
      <selection activeCell="H10" sqref="H10"/>
    </sheetView>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058D921726641BDDA2CF6EFEE7CBE" ma:contentTypeVersion="15" ma:contentTypeDescription="Create a new document." ma:contentTypeScope="" ma:versionID="68b8e6801aed3e96159771ae1a1a2625">
  <xsd:schema xmlns:xsd="http://www.w3.org/2001/XMLSchema" xmlns:xs="http://www.w3.org/2001/XMLSchema" xmlns:p="http://schemas.microsoft.com/office/2006/metadata/properties" xmlns:ns2="6dae30f0-ba91-4b7c-9fa4-ea286df14eb4" xmlns:ns3="ecc7fb83-7f5b-43a4-90f8-555bb88df508" targetNamespace="http://schemas.microsoft.com/office/2006/metadata/properties" ma:root="true" ma:fieldsID="cdd1e3f714e9034d914c59e8d608d4bb" ns2:_="" ns3:_="">
    <xsd:import namespace="6dae30f0-ba91-4b7c-9fa4-ea286df14eb4"/>
    <xsd:import namespace="ecc7fb83-7f5b-43a4-90f8-555bb88df5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ae30f0-ba91-4b7c-9fa4-ea286df14e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18c4f6-89c6-4d6e-9fe4-a3afd1a00af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c7fb83-7f5b-43a4-90f8-555bb88df50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bc08859-836e-48db-9469-0be57d29f9ad}" ma:internalName="TaxCatchAll" ma:showField="CatchAllData" ma:web="ecc7fb83-7f5b-43a4-90f8-555bb88df5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dae30f0-ba91-4b7c-9fa4-ea286df14eb4">
      <Terms xmlns="http://schemas.microsoft.com/office/infopath/2007/PartnerControls"/>
    </lcf76f155ced4ddcb4097134ff3c332f>
    <TaxCatchAll xmlns="ecc7fb83-7f5b-43a4-90f8-555bb88df508" xsi:nil="true"/>
  </documentManagement>
</p:properties>
</file>

<file path=customXml/itemProps1.xml><?xml version="1.0" encoding="utf-8"?>
<ds:datastoreItem xmlns:ds="http://schemas.openxmlformats.org/officeDocument/2006/customXml" ds:itemID="{1426253F-92A0-426C-9289-87841EC3BE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ae30f0-ba91-4b7c-9fa4-ea286df14eb4"/>
    <ds:schemaRef ds:uri="ecc7fb83-7f5b-43a4-90f8-555bb88df5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9D10DD-BFF9-4FD6-A41C-0D876EE46D86}">
  <ds:schemaRefs>
    <ds:schemaRef ds:uri="http://schemas.microsoft.com/sharepoint/v3/contenttype/forms"/>
  </ds:schemaRefs>
</ds:datastoreItem>
</file>

<file path=customXml/itemProps3.xml><?xml version="1.0" encoding="utf-8"?>
<ds:datastoreItem xmlns:ds="http://schemas.openxmlformats.org/officeDocument/2006/customXml" ds:itemID="{2A08B2A4-CE0B-49CF-B837-E9825AEE89C5}">
  <ds:schemaRefs>
    <ds:schemaRef ds:uri="http://www.w3.org/XML/1998/namespace"/>
    <ds:schemaRef ds:uri="http://purl.org/dc/terms/"/>
    <ds:schemaRef ds:uri="http://schemas.microsoft.com/office/2006/metadata/properties"/>
    <ds:schemaRef ds:uri="6dae30f0-ba91-4b7c-9fa4-ea286df14eb4"/>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ecc7fb83-7f5b-43a4-90f8-555bb88df50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Course Evaluation Scores</vt:lpstr>
      <vt:lpstr>Session Evaluations 1</vt:lpstr>
      <vt:lpstr>Session Evaluations 2</vt:lpstr>
      <vt:lpstr>Day Evaluations 1</vt:lpstr>
      <vt:lpstr>Day Evaluations 2</vt:lpstr>
      <vt:lpstr>Comments Submitted 1</vt:lpstr>
      <vt:lpstr>Comments Submitted 2</vt:lpstr>
      <vt:lpstr>QR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Clapp</dc:creator>
  <cp:lastModifiedBy>Rob Clapp</cp:lastModifiedBy>
  <dcterms:created xsi:type="dcterms:W3CDTF">2023-08-31T11:14:28Z</dcterms:created>
  <dcterms:modified xsi:type="dcterms:W3CDTF">2023-09-07T14:04:12Z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0x0101002C8058D921726641BDDA2CF6EFEE7CBE</vt:lpwstr>
  </property>
  <property fmtid="{D5CDD505-2E9C-101B-9397-08002B2CF9AE}" pid="3" name="MediaServiceImageTags">
    <vt:lpwstr/>
  </property>
</Properties>
</file>